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027140177\Desktop\לפרסום\"/>
    </mc:Choice>
  </mc:AlternateContent>
  <workbookProtection workbookAlgorithmName="SHA-512" workbookHashValue="91KncXw4odqEV4pJv2fb980qlrS6+OAMO1108rFE2eit6Ft53ROK9ghT1d+kE+m+sQNzG7Ddw/WoEjMk49fDjg==" workbookSaltValue="UTajXeqs3JB73RcThxG6qw==" workbookSpinCount="100000" lockStructure="1"/>
  <bookViews>
    <workbookView xWindow="-120" yWindow="-120" windowWidth="21840" windowHeight="1314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27" i="1" l="1"/>
  <c r="I331" i="1" l="1"/>
  <c r="N331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8" i="1"/>
  <c r="I329" i="1"/>
  <c r="I330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N16" i="1"/>
  <c r="I16" i="1"/>
  <c r="B3" i="1"/>
  <c r="B4" i="1"/>
  <c r="B5" i="1"/>
  <c r="B6" i="1"/>
  <c r="B8" i="1"/>
  <c r="B9" i="1"/>
  <c r="B10" i="1"/>
  <c r="B2" i="1"/>
  <c r="H325" i="1" l="1"/>
  <c r="B7" i="1" s="1"/>
  <c r="O445" i="1"/>
  <c r="O442" i="1"/>
  <c r="O441" i="1"/>
  <c r="O437" i="1"/>
  <c r="O433" i="1"/>
  <c r="O432" i="1"/>
  <c r="O429" i="1"/>
  <c r="O427" i="1"/>
  <c r="O426" i="1"/>
  <c r="O425" i="1"/>
  <c r="O422" i="1"/>
  <c r="O421" i="1"/>
  <c r="O417" i="1"/>
  <c r="O414" i="1"/>
  <c r="O413" i="1"/>
  <c r="O410" i="1"/>
  <c r="O409" i="1"/>
  <c r="O407" i="1"/>
  <c r="O406" i="1"/>
  <c r="O405" i="1"/>
  <c r="O398" i="1"/>
  <c r="O395" i="1"/>
  <c r="O394" i="1"/>
  <c r="O391" i="1"/>
  <c r="O390" i="1"/>
  <c r="O388" i="1"/>
  <c r="O387" i="1"/>
  <c r="O383" i="1"/>
  <c r="O380" i="1"/>
  <c r="O379" i="1"/>
  <c r="O376" i="1"/>
  <c r="O375" i="1"/>
  <c r="O372" i="1"/>
  <c r="O371" i="1"/>
  <c r="O368" i="1"/>
  <c r="O367" i="1"/>
  <c r="O361" i="1"/>
  <c r="O360" i="1"/>
  <c r="O359" i="1"/>
  <c r="O357" i="1"/>
  <c r="O356" i="1"/>
  <c r="O355" i="1"/>
  <c r="O352" i="1"/>
  <c r="O349" i="1"/>
  <c r="O348" i="1"/>
  <c r="O325" i="1"/>
  <c r="O276" i="1"/>
  <c r="O270" i="1"/>
  <c r="O269" i="1"/>
  <c r="O268" i="1"/>
  <c r="O267" i="1"/>
  <c r="O265" i="1"/>
  <c r="O263" i="1"/>
  <c r="O262" i="1"/>
  <c r="O261" i="1"/>
  <c r="O258" i="1"/>
  <c r="O257" i="1"/>
  <c r="O256" i="1"/>
  <c r="O254" i="1"/>
  <c r="O253" i="1"/>
  <c r="O249" i="1"/>
  <c r="O245" i="1"/>
  <c r="O242" i="1"/>
  <c r="O241" i="1"/>
  <c r="O240" i="1"/>
  <c r="O238" i="1"/>
  <c r="O237" i="1"/>
  <c r="O236" i="1"/>
  <c r="O233" i="1"/>
  <c r="O232" i="1"/>
  <c r="O230" i="1"/>
  <c r="O229" i="1"/>
  <c r="O225" i="1"/>
  <c r="O224" i="1"/>
  <c r="O222" i="1"/>
  <c r="O221" i="1"/>
  <c r="O218" i="1"/>
  <c r="O215" i="1"/>
  <c r="O214" i="1"/>
  <c r="O213" i="1"/>
  <c r="O212" i="1"/>
  <c r="O210" i="1"/>
  <c r="O206" i="1"/>
  <c r="O203" i="1"/>
  <c r="O202" i="1"/>
  <c r="O200" i="1"/>
  <c r="O198" i="1"/>
  <c r="O195" i="1"/>
  <c r="O194" i="1"/>
  <c r="O193" i="1"/>
  <c r="O190" i="1"/>
  <c r="O186" i="1"/>
  <c r="O185" i="1"/>
  <c r="O184" i="1"/>
  <c r="O183" i="1"/>
  <c r="O182" i="1"/>
  <c r="O179" i="1"/>
  <c r="O178" i="1"/>
  <c r="O174" i="1"/>
  <c r="O170" i="1"/>
  <c r="O167" i="1"/>
  <c r="O166" i="1"/>
  <c r="O163" i="1"/>
  <c r="O162" i="1"/>
  <c r="O161" i="1"/>
  <c r="O160" i="1"/>
  <c r="O159" i="1"/>
  <c r="O158" i="1"/>
  <c r="O156" i="1"/>
  <c r="O154" i="1"/>
  <c r="O153" i="1"/>
  <c r="O152" i="1"/>
  <c r="O151" i="1"/>
  <c r="O150" i="1"/>
  <c r="O146" i="1"/>
  <c r="O144" i="1"/>
  <c r="O143" i="1"/>
  <c r="O142" i="1"/>
  <c r="O141" i="1"/>
  <c r="O139" i="1"/>
  <c r="O138" i="1"/>
  <c r="O137" i="1"/>
  <c r="O135" i="1"/>
  <c r="O134" i="1"/>
  <c r="O130" i="1"/>
  <c r="O127" i="1"/>
  <c r="O126" i="1"/>
  <c r="O125" i="1"/>
  <c r="O124" i="1"/>
  <c r="O123" i="1"/>
  <c r="O122" i="1"/>
  <c r="O119" i="1"/>
  <c r="O118" i="1"/>
  <c r="O116" i="1"/>
  <c r="O114" i="1"/>
  <c r="O112" i="1"/>
  <c r="O111" i="1"/>
  <c r="O110" i="1"/>
  <c r="O107" i="1"/>
  <c r="O106" i="1"/>
  <c r="O105" i="1"/>
  <c r="O104" i="1"/>
  <c r="O103" i="1"/>
  <c r="O102" i="1"/>
  <c r="O101" i="1"/>
  <c r="O98" i="1"/>
  <c r="O94" i="1"/>
  <c r="O93" i="1"/>
  <c r="O90" i="1"/>
  <c r="O89" i="1"/>
  <c r="O87" i="1"/>
  <c r="O86" i="1"/>
  <c r="O83" i="1"/>
  <c r="O82" i="1"/>
  <c r="O80" i="1"/>
  <c r="O79" i="1"/>
  <c r="O78" i="1"/>
  <c r="O75" i="1"/>
  <c r="O74" i="1"/>
  <c r="O73" i="1"/>
  <c r="O72" i="1"/>
  <c r="O70" i="1"/>
  <c r="O69" i="1"/>
  <c r="O66" i="1"/>
  <c r="O63" i="1"/>
  <c r="O59" i="1"/>
  <c r="O58" i="1"/>
  <c r="O57" i="1"/>
  <c r="O56" i="1"/>
  <c r="O54" i="1"/>
  <c r="O53" i="1"/>
  <c r="O52" i="1"/>
  <c r="O48" i="1"/>
  <c r="O47" i="1"/>
  <c r="O46" i="1"/>
  <c r="O44" i="1"/>
  <c r="O43" i="1"/>
  <c r="O42" i="1"/>
  <c r="O40" i="1"/>
  <c r="O39" i="1"/>
  <c r="O38" i="1"/>
  <c r="O36" i="1"/>
  <c r="O35" i="1"/>
  <c r="O34" i="1"/>
  <c r="O33" i="1"/>
  <c r="O31" i="1"/>
  <c r="O30" i="1"/>
  <c r="O29" i="1"/>
  <c r="O28" i="1"/>
  <c r="O27" i="1"/>
  <c r="O26" i="1"/>
  <c r="O25" i="1"/>
  <c r="O24" i="1"/>
  <c r="O23" i="1"/>
  <c r="O22" i="1"/>
  <c r="O19" i="1"/>
  <c r="O18" i="1"/>
  <c r="O327" i="1" l="1"/>
  <c r="O339" i="1"/>
  <c r="O287" i="1"/>
  <c r="O307" i="1"/>
  <c r="O335" i="1"/>
  <c r="O279" i="1"/>
  <c r="O331" i="1"/>
  <c r="O285" i="1"/>
  <c r="O297" i="1"/>
  <c r="O317" i="1"/>
  <c r="O321" i="1"/>
  <c r="O280" i="1"/>
  <c r="O284" i="1"/>
  <c r="O288" i="1"/>
  <c r="O292" i="1"/>
  <c r="O296" i="1"/>
  <c r="O312" i="1"/>
  <c r="O316" i="1"/>
  <c r="O320" i="1"/>
  <c r="O324" i="1"/>
  <c r="O328" i="1"/>
  <c r="O340" i="1"/>
  <c r="O322" i="1"/>
  <c r="O364" i="1"/>
  <c r="O50" i="1"/>
  <c r="O304" i="1"/>
  <c r="O336" i="1"/>
  <c r="O344" i="1"/>
  <c r="O402" i="1"/>
  <c r="O67" i="1"/>
  <c r="O91" i="1"/>
  <c r="O131" i="1"/>
  <c r="O187" i="1"/>
  <c r="O191" i="1"/>
  <c r="O219" i="1"/>
  <c r="O226" i="1"/>
  <c r="O246" i="1"/>
  <c r="O250" i="1"/>
  <c r="O277" i="1"/>
  <c r="O293" i="1"/>
  <c r="O301" i="1"/>
  <c r="O305" i="1"/>
  <c r="O313" i="1"/>
  <c r="O329" i="1"/>
  <c r="O337" i="1"/>
  <c r="O353" i="1"/>
  <c r="O384" i="1"/>
  <c r="O399" i="1"/>
  <c r="O403" i="1"/>
  <c r="O418" i="1"/>
  <c r="O430" i="1"/>
  <c r="O434" i="1"/>
  <c r="O438" i="1"/>
  <c r="O446" i="1"/>
  <c r="O16" i="1"/>
  <c r="O20" i="1"/>
  <c r="O32" i="1"/>
  <c r="O60" i="1"/>
  <c r="O64" i="1"/>
  <c r="O68" i="1"/>
  <c r="O76" i="1"/>
  <c r="O84" i="1"/>
  <c r="O88" i="1"/>
  <c r="O92" i="1"/>
  <c r="O96" i="1"/>
  <c r="O100" i="1"/>
  <c r="O108" i="1"/>
  <c r="O120" i="1"/>
  <c r="O128" i="1"/>
  <c r="O132" i="1"/>
  <c r="O136" i="1"/>
  <c r="O140" i="1"/>
  <c r="O148" i="1"/>
  <c r="O164" i="1"/>
  <c r="O168" i="1"/>
  <c r="O172" i="1"/>
  <c r="O176" i="1"/>
  <c r="O180" i="1"/>
  <c r="O188" i="1"/>
  <c r="O192" i="1"/>
  <c r="O196" i="1"/>
  <c r="O204" i="1"/>
  <c r="O208" i="1"/>
  <c r="O216" i="1"/>
  <c r="O223" i="1"/>
  <c r="O227" i="1"/>
  <c r="O231" i="1"/>
  <c r="O235" i="1"/>
  <c r="O239" i="1"/>
  <c r="O243" i="1"/>
  <c r="O247" i="1"/>
  <c r="O251" i="1"/>
  <c r="O255" i="1"/>
  <c r="O259" i="1"/>
  <c r="O271" i="1"/>
  <c r="O274" i="1"/>
  <c r="O278" i="1"/>
  <c r="O282" i="1"/>
  <c r="O286" i="1"/>
  <c r="O290" i="1"/>
  <c r="O294" i="1"/>
  <c r="O298" i="1"/>
  <c r="O302" i="1"/>
  <c r="O306" i="1"/>
  <c r="O310" i="1"/>
  <c r="O314" i="1"/>
  <c r="C7" i="1" s="1"/>
  <c r="O318" i="1"/>
  <c r="O326" i="1"/>
  <c r="O330" i="1"/>
  <c r="O334" i="1"/>
  <c r="O338" i="1"/>
  <c r="O342" i="1"/>
  <c r="O346" i="1"/>
  <c r="O350" i="1"/>
  <c r="O354" i="1"/>
  <c r="O358" i="1"/>
  <c r="O362" i="1"/>
  <c r="O365" i="1"/>
  <c r="O369" i="1"/>
  <c r="O373" i="1"/>
  <c r="O377" i="1"/>
  <c r="O381" i="1"/>
  <c r="O385" i="1"/>
  <c r="O392" i="1"/>
  <c r="O396" i="1"/>
  <c r="O400" i="1"/>
  <c r="O404" i="1"/>
  <c r="O408" i="1"/>
  <c r="O411" i="1"/>
  <c r="O415" i="1"/>
  <c r="O419" i="1"/>
  <c r="O423" i="1"/>
  <c r="O431" i="1"/>
  <c r="O435" i="1"/>
  <c r="O439" i="1"/>
  <c r="O443" i="1"/>
  <c r="O447" i="1"/>
  <c r="O62" i="1"/>
  <c r="O300" i="1"/>
  <c r="O308" i="1"/>
  <c r="O332" i="1"/>
  <c r="O51" i="1"/>
  <c r="O55" i="1"/>
  <c r="O71" i="1"/>
  <c r="O95" i="1"/>
  <c r="O99" i="1"/>
  <c r="O115" i="1"/>
  <c r="O147" i="1"/>
  <c r="O155" i="1"/>
  <c r="O171" i="1"/>
  <c r="O175" i="1"/>
  <c r="O199" i="1"/>
  <c r="O207" i="1"/>
  <c r="O211" i="1"/>
  <c r="O234" i="1"/>
  <c r="O266" i="1"/>
  <c r="O273" i="1"/>
  <c r="O281" i="1"/>
  <c r="O289" i="1"/>
  <c r="O309" i="1"/>
  <c r="O333" i="1"/>
  <c r="O341" i="1"/>
  <c r="O345" i="1"/>
  <c r="O17" i="1"/>
  <c r="O21" i="1"/>
  <c r="O37" i="1"/>
  <c r="O41" i="1"/>
  <c r="O45" i="1"/>
  <c r="O49" i="1"/>
  <c r="O61" i="1"/>
  <c r="O65" i="1"/>
  <c r="O77" i="1"/>
  <c r="O81" i="1"/>
  <c r="O85" i="1"/>
  <c r="O97" i="1"/>
  <c r="O109" i="1"/>
  <c r="O113" i="1"/>
  <c r="O117" i="1"/>
  <c r="O121" i="1"/>
  <c r="O129" i="1"/>
  <c r="O133" i="1"/>
  <c r="O145" i="1"/>
  <c r="O149" i="1"/>
  <c r="O157" i="1"/>
  <c r="O165" i="1"/>
  <c r="O169" i="1"/>
  <c r="O173" i="1"/>
  <c r="O177" i="1"/>
  <c r="O181" i="1"/>
  <c r="O189" i="1"/>
  <c r="O197" i="1"/>
  <c r="O201" i="1"/>
  <c r="O205" i="1"/>
  <c r="O209" i="1"/>
  <c r="O217" i="1"/>
  <c r="O220" i="1"/>
  <c r="O228" i="1"/>
  <c r="O244" i="1"/>
  <c r="O248" i="1"/>
  <c r="O252" i="1"/>
  <c r="O260" i="1"/>
  <c r="O264" i="1"/>
  <c r="O272" i="1"/>
  <c r="O275" i="1"/>
  <c r="O283" i="1"/>
  <c r="O291" i="1"/>
  <c r="O295" i="1"/>
  <c r="O299" i="1"/>
  <c r="O303" i="1"/>
  <c r="O311" i="1"/>
  <c r="O315" i="1"/>
  <c r="O319" i="1"/>
  <c r="O323" i="1"/>
  <c r="O343" i="1"/>
  <c r="O347" i="1"/>
  <c r="O351" i="1"/>
  <c r="O363" i="1"/>
  <c r="O366" i="1"/>
  <c r="O370" i="1"/>
  <c r="O374" i="1"/>
  <c r="O378" i="1"/>
  <c r="O382" i="1"/>
  <c r="O386" i="1"/>
  <c r="O389" i="1"/>
  <c r="C9" i="1" s="1"/>
  <c r="O393" i="1"/>
  <c r="O397" i="1"/>
  <c r="O401" i="1"/>
  <c r="O412" i="1"/>
  <c r="O416" i="1"/>
  <c r="O420" i="1"/>
  <c r="O424" i="1"/>
  <c r="O428" i="1"/>
  <c r="O436" i="1"/>
  <c r="O440" i="1"/>
  <c r="O444" i="1"/>
  <c r="O448" i="1"/>
  <c r="C4" i="1" l="1"/>
  <c r="C3" i="1"/>
  <c r="C8" i="1"/>
  <c r="C10" i="1"/>
  <c r="J408" i="1" s="1"/>
  <c r="C6" i="1"/>
  <c r="P288" i="1" s="1"/>
  <c r="K288" i="1" s="1"/>
  <c r="C2" i="1"/>
  <c r="P31" i="1" s="1"/>
  <c r="K31" i="1" s="1"/>
  <c r="C5" i="1"/>
  <c r="P268" i="1" s="1"/>
  <c r="K268" i="1" s="1"/>
  <c r="P320" i="1"/>
  <c r="K320" i="1" s="1"/>
  <c r="P324" i="1"/>
  <c r="K324" i="1" s="1"/>
  <c r="P328" i="1"/>
  <c r="K328" i="1" s="1"/>
  <c r="P317" i="1"/>
  <c r="K317" i="1" s="1"/>
  <c r="P323" i="1"/>
  <c r="K323" i="1" s="1"/>
  <c r="P331" i="1"/>
  <c r="K331" i="1" s="1"/>
  <c r="P325" i="1"/>
  <c r="K325" i="1" s="1"/>
  <c r="P333" i="1"/>
  <c r="K333" i="1" s="1"/>
  <c r="P334" i="1"/>
  <c r="K334" i="1" s="1"/>
  <c r="P335" i="1"/>
  <c r="K335" i="1" s="1"/>
  <c r="P340" i="1"/>
  <c r="K340" i="1" s="1"/>
  <c r="P337" i="1"/>
  <c r="K337" i="1" s="1"/>
  <c r="P341" i="1"/>
  <c r="K341" i="1" s="1"/>
  <c r="P321" i="1"/>
  <c r="K321" i="1" s="1"/>
  <c r="P329" i="1"/>
  <c r="K329" i="1" s="1"/>
  <c r="P345" i="1"/>
  <c r="K345" i="1" s="1"/>
  <c r="P342" i="1"/>
  <c r="K342" i="1" s="1"/>
  <c r="P343" i="1"/>
  <c r="K343" i="1" s="1"/>
  <c r="P152" i="1"/>
  <c r="K152" i="1" s="1"/>
  <c r="J47" i="1"/>
  <c r="P286" i="1" l="1"/>
  <c r="K286" i="1" s="1"/>
  <c r="P284" i="1"/>
  <c r="K284" i="1" s="1"/>
  <c r="P447" i="1"/>
  <c r="K447" i="1" s="1"/>
  <c r="P444" i="1"/>
  <c r="K444" i="1" s="1"/>
  <c r="P448" i="1"/>
  <c r="K448" i="1" s="1"/>
  <c r="P427" i="1"/>
  <c r="K427" i="1" s="1"/>
  <c r="P429" i="1"/>
  <c r="K429" i="1" s="1"/>
  <c r="P420" i="1"/>
  <c r="K420" i="1" s="1"/>
  <c r="P434" i="1"/>
  <c r="K434" i="1" s="1"/>
  <c r="P421" i="1"/>
  <c r="K421" i="1" s="1"/>
  <c r="P255" i="1"/>
  <c r="K255" i="1" s="1"/>
  <c r="P436" i="1"/>
  <c r="K436" i="1" s="1"/>
  <c r="P435" i="1"/>
  <c r="K435" i="1" s="1"/>
  <c r="P437" i="1"/>
  <c r="K437" i="1" s="1"/>
  <c r="P414" i="1"/>
  <c r="K414" i="1" s="1"/>
  <c r="P287" i="1"/>
  <c r="K287" i="1" s="1"/>
  <c r="P273" i="1"/>
  <c r="K273" i="1" s="1"/>
  <c r="J250" i="1"/>
  <c r="P445" i="1"/>
  <c r="K445" i="1" s="1"/>
  <c r="P419" i="1"/>
  <c r="K419" i="1" s="1"/>
  <c r="P440" i="1"/>
  <c r="K440" i="1" s="1"/>
  <c r="P446" i="1"/>
  <c r="K446" i="1" s="1"/>
  <c r="P426" i="1"/>
  <c r="K426" i="1" s="1"/>
  <c r="P18" i="1"/>
  <c r="K18" i="1" s="1"/>
  <c r="J16" i="1"/>
  <c r="P45" i="1"/>
  <c r="K45" i="1" s="1"/>
  <c r="P293" i="1"/>
  <c r="K293" i="1" s="1"/>
  <c r="P285" i="1"/>
  <c r="K285" i="1" s="1"/>
  <c r="P402" i="1"/>
  <c r="K402" i="1" s="1"/>
  <c r="J389" i="1"/>
  <c r="P377" i="1"/>
  <c r="K377" i="1" s="1"/>
  <c r="J346" i="1"/>
  <c r="J314" i="1"/>
  <c r="J272" i="1"/>
  <c r="P393" i="1"/>
  <c r="K393" i="1" s="1"/>
  <c r="P32" i="1"/>
  <c r="K32" i="1" s="1"/>
  <c r="P289" i="1"/>
  <c r="K289" i="1" s="1"/>
  <c r="P391" i="1"/>
  <c r="K391" i="1" s="1"/>
  <c r="P37" i="1"/>
  <c r="K37" i="1" s="1"/>
  <c r="P33" i="1"/>
  <c r="K33" i="1" s="1"/>
  <c r="P392" i="1"/>
  <c r="K392" i="1" s="1"/>
  <c r="P131" i="1"/>
  <c r="K131" i="1" s="1"/>
  <c r="P381" i="1"/>
  <c r="K381" i="1" s="1"/>
  <c r="P97" i="1"/>
  <c r="K97" i="1" s="1"/>
  <c r="P394" i="1"/>
  <c r="K394" i="1" s="1"/>
  <c r="P236" i="1"/>
  <c r="K236" i="1" s="1"/>
  <c r="P60" i="1"/>
  <c r="K60" i="1" s="1"/>
  <c r="P51" i="1"/>
  <c r="K51" i="1" s="1"/>
  <c r="P403" i="1"/>
  <c r="K403" i="1" s="1"/>
  <c r="P251" i="1"/>
  <c r="K251" i="1" s="1"/>
  <c r="P183" i="1"/>
  <c r="K183" i="1" s="1"/>
  <c r="P404" i="1"/>
  <c r="K404" i="1" s="1"/>
  <c r="P378" i="1"/>
  <c r="K378" i="1" s="1"/>
  <c r="P185" i="1"/>
  <c r="K185" i="1" s="1"/>
  <c r="P256" i="1"/>
  <c r="K256" i="1" s="1"/>
  <c r="P239" i="1"/>
  <c r="K239" i="1" s="1"/>
  <c r="P361" i="1"/>
  <c r="K361" i="1" s="1"/>
  <c r="P242" i="1"/>
  <c r="K242" i="1" s="1"/>
  <c r="P86" i="1"/>
  <c r="K86" i="1" s="1"/>
  <c r="P237" i="1"/>
  <c r="K237" i="1" s="1"/>
  <c r="P280" i="1"/>
  <c r="K280" i="1" s="1"/>
  <c r="P84" i="1"/>
  <c r="K84" i="1" s="1"/>
  <c r="P19" i="1"/>
  <c r="K19" i="1" s="1"/>
  <c r="P139" i="1"/>
  <c r="K139" i="1" s="1"/>
  <c r="P142" i="1"/>
  <c r="K142" i="1" s="1"/>
  <c r="P197" i="1"/>
  <c r="K197" i="1" s="1"/>
  <c r="P196" i="1"/>
  <c r="K196" i="1" s="1"/>
  <c r="P36" i="1"/>
  <c r="K36" i="1" s="1"/>
  <c r="P151" i="1"/>
  <c r="K151" i="1" s="1"/>
  <c r="P166" i="1"/>
  <c r="K166" i="1" s="1"/>
  <c r="P78" i="1"/>
  <c r="K78" i="1" s="1"/>
  <c r="P101" i="1"/>
  <c r="K101" i="1" s="1"/>
  <c r="P136" i="1"/>
  <c r="K136" i="1" s="1"/>
  <c r="P70" i="1"/>
  <c r="K70" i="1" s="1"/>
  <c r="P61" i="1"/>
  <c r="K61" i="1" s="1"/>
  <c r="P63" i="1"/>
  <c r="K63" i="1" s="1"/>
  <c r="P62" i="1"/>
  <c r="K62" i="1" s="1"/>
  <c r="P376" i="1"/>
  <c r="K376" i="1" s="1"/>
  <c r="P399" i="1"/>
  <c r="K399" i="1" s="1"/>
  <c r="P354" i="1"/>
  <c r="K354" i="1" s="1"/>
  <c r="P49" i="1"/>
  <c r="K49" i="1" s="1"/>
  <c r="P232" i="1"/>
  <c r="K232" i="1" s="1"/>
  <c r="P375" i="1"/>
  <c r="K375" i="1" s="1"/>
  <c r="P163" i="1"/>
  <c r="K163" i="1" s="1"/>
  <c r="P374" i="1"/>
  <c r="K374" i="1" s="1"/>
  <c r="P206" i="1"/>
  <c r="K206" i="1" s="1"/>
  <c r="P221" i="1"/>
  <c r="K221" i="1" s="1"/>
  <c r="P240" i="1"/>
  <c r="K240" i="1" s="1"/>
  <c r="P380" i="1"/>
  <c r="K380" i="1" s="1"/>
  <c r="P195" i="1"/>
  <c r="K195" i="1" s="1"/>
  <c r="P398" i="1"/>
  <c r="K398" i="1" s="1"/>
  <c r="P118" i="1"/>
  <c r="K118" i="1" s="1"/>
  <c r="P140" i="1"/>
  <c r="K140" i="1" s="1"/>
  <c r="P83" i="1"/>
  <c r="K83" i="1" s="1"/>
  <c r="P135" i="1"/>
  <c r="K135" i="1" s="1"/>
  <c r="P150" i="1"/>
  <c r="K150" i="1" s="1"/>
  <c r="P353" i="1"/>
  <c r="K353" i="1" s="1"/>
  <c r="P77" i="1"/>
  <c r="K77" i="1" s="1"/>
  <c r="P100" i="1"/>
  <c r="K100" i="1" s="1"/>
  <c r="P347" i="1"/>
  <c r="K347" i="1" s="1"/>
  <c r="P388" i="1"/>
  <c r="K388" i="1" s="1"/>
  <c r="P162" i="1"/>
  <c r="K162" i="1" s="1"/>
  <c r="P59" i="1"/>
  <c r="K59" i="1" s="1"/>
  <c r="P58" i="1"/>
  <c r="K58" i="1" s="1"/>
  <c r="P81" i="1"/>
  <c r="K81" i="1" s="1"/>
  <c r="P400" i="1"/>
  <c r="K400" i="1" s="1"/>
  <c r="P355" i="1"/>
  <c r="K355" i="1" s="1"/>
  <c r="P238" i="1"/>
  <c r="K238" i="1" s="1"/>
  <c r="P48" i="1"/>
  <c r="K48" i="1" s="1"/>
  <c r="P203" i="1"/>
  <c r="K203" i="1" s="1"/>
  <c r="P147" i="1"/>
  <c r="K147" i="1" s="1"/>
  <c r="P362" i="1"/>
  <c r="K362" i="1" s="1"/>
  <c r="P186" i="1"/>
  <c r="K186" i="1" s="1"/>
  <c r="P145" i="1"/>
  <c r="K145" i="1" s="1"/>
  <c r="P220" i="1"/>
  <c r="K220" i="1" s="1"/>
  <c r="P99" i="1"/>
  <c r="K99" i="1" s="1"/>
  <c r="P359" i="1"/>
  <c r="K359" i="1" s="1"/>
  <c r="P363" i="1"/>
  <c r="K363" i="1" s="1"/>
  <c r="P115" i="1"/>
  <c r="K115" i="1" s="1"/>
  <c r="P114" i="1"/>
  <c r="K114" i="1" s="1"/>
  <c r="P96" i="1"/>
  <c r="K96" i="1" s="1"/>
  <c r="P66" i="1"/>
  <c r="K66" i="1" s="1"/>
  <c r="P211" i="1"/>
  <c r="K211" i="1" s="1"/>
  <c r="P134" i="1"/>
  <c r="K134" i="1" s="1"/>
  <c r="P213" i="1"/>
  <c r="K213" i="1" s="1"/>
  <c r="P212" i="1"/>
  <c r="K212" i="1" s="1"/>
  <c r="P56" i="1"/>
  <c r="K56" i="1" s="1"/>
  <c r="P65" i="1"/>
  <c r="K65" i="1" s="1"/>
  <c r="P64" i="1"/>
  <c r="K64" i="1" s="1"/>
  <c r="P55" i="1"/>
  <c r="K55" i="1" s="1"/>
  <c r="P50" i="1"/>
  <c r="K50" i="1" s="1"/>
  <c r="P401" i="1"/>
  <c r="K401" i="1" s="1"/>
  <c r="P379" i="1"/>
  <c r="K379" i="1" s="1"/>
  <c r="P182" i="1"/>
  <c r="K182" i="1" s="1"/>
  <c r="P233" i="1"/>
  <c r="K233" i="1" s="1"/>
  <c r="P67" i="1"/>
  <c r="K67" i="1" s="1"/>
  <c r="P73" i="1"/>
  <c r="K73" i="1" s="1"/>
  <c r="P138" i="1"/>
  <c r="K138" i="1" s="1"/>
  <c r="P241" i="1"/>
  <c r="K241" i="1" s="1"/>
  <c r="P85" i="1"/>
  <c r="K85" i="1" s="1"/>
  <c r="P164" i="1"/>
  <c r="K164" i="1" s="1"/>
  <c r="P143" i="1"/>
  <c r="K143" i="1" s="1"/>
  <c r="P199" i="1"/>
  <c r="K199" i="1" s="1"/>
  <c r="P89" i="1"/>
  <c r="K89" i="1" s="1"/>
  <c r="P202" i="1"/>
  <c r="K202" i="1" s="1"/>
  <c r="P201" i="1"/>
  <c r="K201" i="1" s="1"/>
  <c r="P200" i="1"/>
  <c r="K200" i="1" s="1"/>
  <c r="P80" i="1"/>
  <c r="K80" i="1" s="1"/>
  <c r="P210" i="1"/>
  <c r="K210" i="1" s="1"/>
  <c r="P102" i="1"/>
  <c r="K102" i="1" s="1"/>
  <c r="P153" i="1"/>
  <c r="K153" i="1" s="1"/>
  <c r="P79" i="1"/>
  <c r="K79" i="1" s="1"/>
  <c r="P22" i="1"/>
  <c r="K22" i="1" s="1"/>
  <c r="P34" i="1"/>
  <c r="K34" i="1" s="1"/>
  <c r="P42" i="1"/>
  <c r="K42" i="1" s="1"/>
  <c r="P46" i="1"/>
  <c r="K46" i="1" s="1"/>
  <c r="P54" i="1"/>
  <c r="K54" i="1" s="1"/>
  <c r="P35" i="1"/>
  <c r="K35" i="1" s="1"/>
  <c r="P43" i="1"/>
  <c r="K43" i="1" s="1"/>
  <c r="P71" i="1"/>
  <c r="K71" i="1" s="1"/>
  <c r="P103" i="1"/>
  <c r="K103" i="1" s="1"/>
  <c r="P107" i="1"/>
  <c r="K107" i="1" s="1"/>
  <c r="P44" i="1"/>
  <c r="K44" i="1" s="1"/>
  <c r="P68" i="1"/>
  <c r="K68" i="1" s="1"/>
  <c r="P72" i="1"/>
  <c r="K72" i="1" s="1"/>
  <c r="P76" i="1"/>
  <c r="K76" i="1" s="1"/>
  <c r="P104" i="1"/>
  <c r="K104" i="1" s="1"/>
  <c r="P108" i="1"/>
  <c r="K108" i="1" s="1"/>
  <c r="P74" i="1"/>
  <c r="K74" i="1" s="1"/>
  <c r="P82" i="1"/>
  <c r="K82" i="1" s="1"/>
  <c r="P106" i="1"/>
  <c r="K106" i="1" s="1"/>
  <c r="P112" i="1"/>
  <c r="K112" i="1" s="1"/>
  <c r="P120" i="1"/>
  <c r="K120" i="1" s="1"/>
  <c r="P124" i="1"/>
  <c r="K124" i="1" s="1"/>
  <c r="P128" i="1"/>
  <c r="K128" i="1" s="1"/>
  <c r="P132" i="1"/>
  <c r="K132" i="1" s="1"/>
  <c r="P144" i="1"/>
  <c r="K144" i="1" s="1"/>
  <c r="P168" i="1"/>
  <c r="K168" i="1" s="1"/>
  <c r="P184" i="1"/>
  <c r="K184" i="1" s="1"/>
  <c r="P188" i="1"/>
  <c r="K188" i="1" s="1"/>
  <c r="P204" i="1"/>
  <c r="K204" i="1" s="1"/>
  <c r="P208" i="1"/>
  <c r="K208" i="1" s="1"/>
  <c r="P224" i="1"/>
  <c r="K224" i="1" s="1"/>
  <c r="P252" i="1"/>
  <c r="K252" i="1" s="1"/>
  <c r="P260" i="1"/>
  <c r="K260" i="1" s="1"/>
  <c r="P296" i="1"/>
  <c r="K296" i="1" s="1"/>
  <c r="P300" i="1"/>
  <c r="K300" i="1" s="1"/>
  <c r="P304" i="1"/>
  <c r="K304" i="1" s="1"/>
  <c r="P308" i="1"/>
  <c r="K308" i="1" s="1"/>
  <c r="P312" i="1"/>
  <c r="K312" i="1" s="1"/>
  <c r="P316" i="1"/>
  <c r="K316" i="1" s="1"/>
  <c r="P336" i="1"/>
  <c r="K336" i="1" s="1"/>
  <c r="P344" i="1"/>
  <c r="K344" i="1" s="1"/>
  <c r="P109" i="1"/>
  <c r="K109" i="1" s="1"/>
  <c r="P121" i="1"/>
  <c r="K121" i="1" s="1"/>
  <c r="P125" i="1"/>
  <c r="K125" i="1" s="1"/>
  <c r="P129" i="1"/>
  <c r="K129" i="1" s="1"/>
  <c r="P137" i="1"/>
  <c r="K137" i="1" s="1"/>
  <c r="P141" i="1"/>
  <c r="K141" i="1" s="1"/>
  <c r="P149" i="1"/>
  <c r="K149" i="1" s="1"/>
  <c r="P189" i="1"/>
  <c r="K189" i="1" s="1"/>
  <c r="P205" i="1"/>
  <c r="K205" i="1" s="1"/>
  <c r="P253" i="1"/>
  <c r="K253" i="1" s="1"/>
  <c r="P257" i="1"/>
  <c r="K257" i="1" s="1"/>
  <c r="P261" i="1"/>
  <c r="K261" i="1" s="1"/>
  <c r="P297" i="1"/>
  <c r="K297" i="1" s="1"/>
  <c r="P301" i="1"/>
  <c r="K301" i="1" s="1"/>
  <c r="P305" i="1"/>
  <c r="K305" i="1" s="1"/>
  <c r="P309" i="1"/>
  <c r="K309" i="1" s="1"/>
  <c r="P313" i="1"/>
  <c r="K313" i="1" s="1"/>
  <c r="P21" i="1"/>
  <c r="K21" i="1" s="1"/>
  <c r="P53" i="1"/>
  <c r="K53" i="1" s="1"/>
  <c r="P69" i="1"/>
  <c r="K69" i="1" s="1"/>
  <c r="P110" i="1"/>
  <c r="K110" i="1" s="1"/>
  <c r="P122" i="1"/>
  <c r="K122" i="1" s="1"/>
  <c r="P126" i="1"/>
  <c r="K126" i="1" s="1"/>
  <c r="P130" i="1"/>
  <c r="K130" i="1" s="1"/>
  <c r="P146" i="1"/>
  <c r="K146" i="1" s="1"/>
  <c r="P214" i="1"/>
  <c r="K214" i="1" s="1"/>
  <c r="P222" i="1"/>
  <c r="K222" i="1" s="1"/>
  <c r="P254" i="1"/>
  <c r="K254" i="1" s="1"/>
  <c r="P258" i="1"/>
  <c r="K258" i="1" s="1"/>
  <c r="P274" i="1"/>
  <c r="K274" i="1" s="1"/>
  <c r="P282" i="1"/>
  <c r="K282" i="1" s="1"/>
  <c r="P290" i="1"/>
  <c r="K290" i="1" s="1"/>
  <c r="P294" i="1"/>
  <c r="K294" i="1" s="1"/>
  <c r="P298" i="1"/>
  <c r="K298" i="1" s="1"/>
  <c r="P302" i="1"/>
  <c r="K302" i="1" s="1"/>
  <c r="P306" i="1"/>
  <c r="K306" i="1" s="1"/>
  <c r="P310" i="1"/>
  <c r="K310" i="1" s="1"/>
  <c r="P314" i="1"/>
  <c r="K314" i="1" s="1"/>
  <c r="P346" i="1"/>
  <c r="K346" i="1" s="1"/>
  <c r="P358" i="1"/>
  <c r="K358" i="1" s="1"/>
  <c r="P366" i="1"/>
  <c r="K366" i="1" s="1"/>
  <c r="P370" i="1"/>
  <c r="K370" i="1" s="1"/>
  <c r="P406" i="1"/>
  <c r="K406" i="1" s="1"/>
  <c r="P410" i="1"/>
  <c r="K410" i="1" s="1"/>
  <c r="P259" i="1"/>
  <c r="K259" i="1" s="1"/>
  <c r="P275" i="1"/>
  <c r="K275" i="1" s="1"/>
  <c r="P307" i="1"/>
  <c r="K307" i="1" s="1"/>
  <c r="P409" i="1"/>
  <c r="K409" i="1" s="1"/>
  <c r="P119" i="1"/>
  <c r="K119" i="1" s="1"/>
  <c r="P215" i="1"/>
  <c r="K215" i="1" s="1"/>
  <c r="P279" i="1"/>
  <c r="K279" i="1" s="1"/>
  <c r="P295" i="1"/>
  <c r="K295" i="1" s="1"/>
  <c r="P311" i="1"/>
  <c r="K311" i="1" s="1"/>
  <c r="P389" i="1"/>
  <c r="K389" i="1" s="1"/>
  <c r="P411" i="1"/>
  <c r="K411" i="1" s="1"/>
  <c r="P105" i="1"/>
  <c r="K105" i="1" s="1"/>
  <c r="P123" i="1"/>
  <c r="K123" i="1" s="1"/>
  <c r="P171" i="1"/>
  <c r="K171" i="1" s="1"/>
  <c r="P187" i="1"/>
  <c r="K187" i="1" s="1"/>
  <c r="P283" i="1"/>
  <c r="K283" i="1" s="1"/>
  <c r="P299" i="1"/>
  <c r="K299" i="1" s="1"/>
  <c r="P315" i="1"/>
  <c r="K315" i="1" s="1"/>
  <c r="P364" i="1"/>
  <c r="K364" i="1" s="1"/>
  <c r="P369" i="1"/>
  <c r="K369" i="1" s="1"/>
  <c r="P396" i="1"/>
  <c r="K396" i="1" s="1"/>
  <c r="P407" i="1"/>
  <c r="K407" i="1" s="1"/>
  <c r="P412" i="1"/>
  <c r="K412" i="1" s="1"/>
  <c r="P111" i="1"/>
  <c r="K111" i="1" s="1"/>
  <c r="P127" i="1"/>
  <c r="K127" i="1" s="1"/>
  <c r="P159" i="1"/>
  <c r="K159" i="1" s="1"/>
  <c r="P207" i="1"/>
  <c r="K207" i="1" s="1"/>
  <c r="P223" i="1"/>
  <c r="K223" i="1" s="1"/>
  <c r="P303" i="1"/>
  <c r="K303" i="1" s="1"/>
  <c r="P319" i="1"/>
  <c r="K319" i="1" s="1"/>
  <c r="P365" i="1"/>
  <c r="K365" i="1" s="1"/>
  <c r="P371" i="1"/>
  <c r="K371" i="1" s="1"/>
  <c r="P397" i="1"/>
  <c r="K397" i="1" s="1"/>
  <c r="P408" i="1"/>
  <c r="K408" i="1" s="1"/>
  <c r="P413" i="1"/>
  <c r="K413" i="1" s="1"/>
  <c r="B12" i="1"/>
  <c r="J130" i="1"/>
  <c r="P26" i="1"/>
  <c r="K26" i="1" s="1"/>
  <c r="P30" i="1"/>
  <c r="K30" i="1" s="1"/>
  <c r="P38" i="1"/>
  <c r="K38" i="1" s="1"/>
  <c r="P27" i="1"/>
  <c r="K27" i="1" s="1"/>
  <c r="P39" i="1"/>
  <c r="K39" i="1" s="1"/>
  <c r="P47" i="1"/>
  <c r="K47" i="1" s="1"/>
  <c r="P75" i="1"/>
  <c r="K75" i="1" s="1"/>
  <c r="P91" i="1"/>
  <c r="K91" i="1" s="1"/>
  <c r="P95" i="1"/>
  <c r="K95" i="1" s="1"/>
  <c r="P24" i="1"/>
  <c r="K24" i="1" s="1"/>
  <c r="P28" i="1"/>
  <c r="K28" i="1" s="1"/>
  <c r="P40" i="1"/>
  <c r="K40" i="1" s="1"/>
  <c r="P92" i="1"/>
  <c r="K92" i="1" s="1"/>
  <c r="P29" i="1"/>
  <c r="K29" i="1" s="1"/>
  <c r="P98" i="1"/>
  <c r="K98" i="1" s="1"/>
  <c r="P148" i="1"/>
  <c r="K148" i="1" s="1"/>
  <c r="P172" i="1"/>
  <c r="K172" i="1" s="1"/>
  <c r="P180" i="1"/>
  <c r="K180" i="1" s="1"/>
  <c r="P192" i="1"/>
  <c r="K192" i="1" s="1"/>
  <c r="P216" i="1"/>
  <c r="K216" i="1" s="1"/>
  <c r="P228" i="1"/>
  <c r="K228" i="1" s="1"/>
  <c r="P244" i="1"/>
  <c r="K244" i="1" s="1"/>
  <c r="P248" i="1"/>
  <c r="K248" i="1" s="1"/>
  <c r="P272" i="1"/>
  <c r="K272" i="1" s="1"/>
  <c r="P276" i="1"/>
  <c r="K276" i="1" s="1"/>
  <c r="P332" i="1"/>
  <c r="K332" i="1" s="1"/>
  <c r="P93" i="1"/>
  <c r="K93" i="1" s="1"/>
  <c r="P113" i="1"/>
  <c r="K113" i="1" s="1"/>
  <c r="P165" i="1"/>
  <c r="K165" i="1" s="1"/>
  <c r="P169" i="1"/>
  <c r="K169" i="1" s="1"/>
  <c r="P173" i="1"/>
  <c r="K173" i="1" s="1"/>
  <c r="P177" i="1"/>
  <c r="K177" i="1" s="1"/>
  <c r="P181" i="1"/>
  <c r="K181" i="1" s="1"/>
  <c r="P209" i="1"/>
  <c r="K209" i="1" s="1"/>
  <c r="P217" i="1"/>
  <c r="K217" i="1" s="1"/>
  <c r="P225" i="1"/>
  <c r="K225" i="1" s="1"/>
  <c r="P229" i="1"/>
  <c r="K229" i="1" s="1"/>
  <c r="P245" i="1"/>
  <c r="K245" i="1" s="1"/>
  <c r="P249" i="1"/>
  <c r="K249" i="1" s="1"/>
  <c r="P269" i="1"/>
  <c r="K269" i="1" s="1"/>
  <c r="P277" i="1"/>
  <c r="K277" i="1" s="1"/>
  <c r="P281" i="1"/>
  <c r="K281" i="1" s="1"/>
  <c r="P349" i="1"/>
  <c r="K349" i="1" s="1"/>
  <c r="P94" i="1"/>
  <c r="K94" i="1" s="1"/>
  <c r="P170" i="1"/>
  <c r="K170" i="1" s="1"/>
  <c r="P174" i="1"/>
  <c r="K174" i="1" s="1"/>
  <c r="P190" i="1"/>
  <c r="K190" i="1" s="1"/>
  <c r="P198" i="1"/>
  <c r="K198" i="1" s="1"/>
  <c r="P218" i="1"/>
  <c r="K218" i="1" s="1"/>
  <c r="P226" i="1"/>
  <c r="K226" i="1" s="1"/>
  <c r="P234" i="1"/>
  <c r="K234" i="1" s="1"/>
  <c r="P246" i="1"/>
  <c r="K246" i="1" s="1"/>
  <c r="P250" i="1"/>
  <c r="K250" i="1" s="1"/>
  <c r="P270" i="1"/>
  <c r="K270" i="1" s="1"/>
  <c r="P278" i="1"/>
  <c r="K278" i="1" s="1"/>
  <c r="P318" i="1"/>
  <c r="K318" i="1" s="1"/>
  <c r="P326" i="1"/>
  <c r="K326" i="1" s="1"/>
  <c r="P382" i="1"/>
  <c r="K382" i="1" s="1"/>
  <c r="P386" i="1"/>
  <c r="K386" i="1" s="1"/>
  <c r="P390" i="1"/>
  <c r="K390" i="1" s="1"/>
  <c r="P418" i="1"/>
  <c r="K418" i="1" s="1"/>
  <c r="P422" i="1"/>
  <c r="K422" i="1" s="1"/>
  <c r="P41" i="1"/>
  <c r="K41" i="1" s="1"/>
  <c r="P227" i="1"/>
  <c r="K227" i="1" s="1"/>
  <c r="P243" i="1"/>
  <c r="K243" i="1" s="1"/>
  <c r="P383" i="1"/>
  <c r="K383" i="1" s="1"/>
  <c r="P57" i="1"/>
  <c r="K57" i="1" s="1"/>
  <c r="P167" i="1"/>
  <c r="K167" i="1" s="1"/>
  <c r="P247" i="1"/>
  <c r="K247" i="1" s="1"/>
  <c r="P384" i="1"/>
  <c r="K384" i="1" s="1"/>
  <c r="P16" i="1"/>
  <c r="K16" i="1" s="1"/>
  <c r="P235" i="1"/>
  <c r="K235" i="1" s="1"/>
  <c r="P385" i="1"/>
  <c r="K385" i="1" s="1"/>
  <c r="P423" i="1"/>
  <c r="K423" i="1" s="1"/>
  <c r="P428" i="1"/>
  <c r="K428" i="1" s="1"/>
  <c r="P438" i="1"/>
  <c r="K438" i="1" s="1"/>
  <c r="P25" i="1"/>
  <c r="K25" i="1" s="1"/>
  <c r="P175" i="1"/>
  <c r="K175" i="1" s="1"/>
  <c r="P191" i="1"/>
  <c r="K191" i="1" s="1"/>
  <c r="P271" i="1"/>
  <c r="K271" i="1" s="1"/>
  <c r="P387" i="1"/>
  <c r="K387" i="1" s="1"/>
  <c r="P424" i="1"/>
  <c r="K424" i="1" s="1"/>
  <c r="P439" i="1"/>
  <c r="K439" i="1" s="1"/>
  <c r="P23" i="1"/>
  <c r="K23" i="1" s="1"/>
  <c r="P87" i="1"/>
  <c r="K87" i="1" s="1"/>
  <c r="P20" i="1"/>
  <c r="K20" i="1" s="1"/>
  <c r="P52" i="1"/>
  <c r="K52" i="1" s="1"/>
  <c r="P88" i="1"/>
  <c r="K88" i="1" s="1"/>
  <c r="P90" i="1"/>
  <c r="K90" i="1" s="1"/>
  <c r="P116" i="1"/>
  <c r="K116" i="1" s="1"/>
  <c r="P160" i="1"/>
  <c r="K160" i="1" s="1"/>
  <c r="P292" i="1"/>
  <c r="K292" i="1" s="1"/>
  <c r="P348" i="1"/>
  <c r="K348" i="1" s="1"/>
  <c r="P117" i="1"/>
  <c r="K117" i="1" s="1"/>
  <c r="P133" i="1"/>
  <c r="K133" i="1" s="1"/>
  <c r="P193" i="1"/>
  <c r="K193" i="1" s="1"/>
  <c r="P357" i="1"/>
  <c r="K357" i="1" s="1"/>
  <c r="P158" i="1"/>
  <c r="K158" i="1" s="1"/>
  <c r="P194" i="1"/>
  <c r="K194" i="1" s="1"/>
  <c r="P230" i="1"/>
  <c r="K230" i="1" s="1"/>
  <c r="P322" i="1"/>
  <c r="K322" i="1" s="1"/>
  <c r="P330" i="1"/>
  <c r="K330" i="1" s="1"/>
  <c r="P338" i="1"/>
  <c r="K338" i="1" s="1"/>
  <c r="P350" i="1"/>
  <c r="K350" i="1" s="1"/>
  <c r="P430" i="1"/>
  <c r="K430" i="1" s="1"/>
  <c r="P291" i="1"/>
  <c r="K291" i="1" s="1"/>
  <c r="P339" i="1"/>
  <c r="K339" i="1" s="1"/>
  <c r="P367" i="1"/>
  <c r="K367" i="1" s="1"/>
  <c r="P415" i="1"/>
  <c r="K415" i="1" s="1"/>
  <c r="P425" i="1"/>
  <c r="K425" i="1" s="1"/>
  <c r="P431" i="1"/>
  <c r="K431" i="1" s="1"/>
  <c r="P231" i="1"/>
  <c r="K231" i="1" s="1"/>
  <c r="P327" i="1"/>
  <c r="K327" i="1" s="1"/>
  <c r="P356" i="1"/>
  <c r="K356" i="1" s="1"/>
  <c r="P395" i="1"/>
  <c r="K395" i="1" s="1"/>
  <c r="P405" i="1"/>
  <c r="K405" i="1" s="1"/>
  <c r="P416" i="1"/>
  <c r="K416" i="1" s="1"/>
  <c r="P441" i="1"/>
  <c r="K441" i="1" s="1"/>
  <c r="P219" i="1"/>
  <c r="K219" i="1" s="1"/>
  <c r="P267" i="1"/>
  <c r="K267" i="1" s="1"/>
  <c r="P417" i="1"/>
  <c r="K417" i="1" s="1"/>
  <c r="P433" i="1"/>
  <c r="K433" i="1" s="1"/>
  <c r="P442" i="1"/>
  <c r="K442" i="1" s="1"/>
  <c r="P351" i="1"/>
  <c r="K351" i="1" s="1"/>
  <c r="P360" i="1"/>
  <c r="K360" i="1" s="1"/>
  <c r="P443" i="1"/>
  <c r="K443" i="1" s="1"/>
  <c r="P156" i="1"/>
  <c r="K156" i="1" s="1"/>
  <c r="P176" i="1"/>
  <c r="K176" i="1" s="1"/>
  <c r="P264" i="1"/>
  <c r="K264" i="1" s="1"/>
  <c r="P352" i="1"/>
  <c r="K352" i="1" s="1"/>
  <c r="P17" i="1"/>
  <c r="K17" i="1" s="1"/>
  <c r="P157" i="1"/>
  <c r="K157" i="1" s="1"/>
  <c r="P161" i="1"/>
  <c r="K161" i="1" s="1"/>
  <c r="P265" i="1"/>
  <c r="K265" i="1" s="1"/>
  <c r="P154" i="1"/>
  <c r="K154" i="1" s="1"/>
  <c r="P178" i="1"/>
  <c r="K178" i="1" s="1"/>
  <c r="P262" i="1"/>
  <c r="K262" i="1" s="1"/>
  <c r="P266" i="1"/>
  <c r="K266" i="1" s="1"/>
  <c r="P179" i="1"/>
  <c r="K179" i="1" s="1"/>
  <c r="P372" i="1"/>
  <c r="K372" i="1" s="1"/>
  <c r="P263" i="1"/>
  <c r="K263" i="1" s="1"/>
  <c r="P368" i="1"/>
  <c r="K368" i="1" s="1"/>
  <c r="P373" i="1"/>
  <c r="K373" i="1" s="1"/>
  <c r="P432" i="1"/>
  <c r="K432" i="1" s="1"/>
  <c r="P155" i="1"/>
  <c r="K155" i="1" s="1"/>
</calcChain>
</file>

<file path=xl/sharedStrings.xml><?xml version="1.0" encoding="utf-8"?>
<sst xmlns="http://schemas.openxmlformats.org/spreadsheetml/2006/main" count="1698" uniqueCount="643">
  <si>
    <t xml:space="preserve">משפחת מוצרים </t>
  </si>
  <si>
    <t>משקל</t>
  </si>
  <si>
    <t xml:space="preserve">שיעור הנחה </t>
  </si>
  <si>
    <t>חטיפים מלוחים</t>
  </si>
  <si>
    <t xml:space="preserve">עמודת הסימולטור (עמודה I) מכילה כרגע את מחיר ההתייחסות כמחיר ברירת מחדל. בכדי לבצע סימולציה, יש להקליד בכל מוצר שהמציע סבור שביכולתו להציע מחיר נמוך ממחיר ההתייחסות, את המחיר המוזל. </t>
  </si>
  <si>
    <t>טואלטיקה וניקוי</t>
  </si>
  <si>
    <t>מאפים וחטיפים מתוקים</t>
  </si>
  <si>
    <t>מוצרי חלב</t>
  </si>
  <si>
    <t>הסימולטור מחשב את ההנחה המשוקללת לכל משפחת מוצרים ומציג את ההנחה המשוקללת של משפחת המוצרים ואת מחירי המוצרים כפי שימכרו בפועל בניכוי הנחה משוקללת זו (עמודה K)</t>
  </si>
  <si>
    <t>מוצרי יסוד</t>
  </si>
  <si>
    <t>משקאות</t>
  </si>
  <si>
    <t>פיצוחים, תבלינים וקטניות</t>
  </si>
  <si>
    <t>מובהר בזאת כי מחיר המוצר כפי שימכר בפועל הינו המחיר שחושב לאחר ההנחה המשוקללת (עמודה K) ולא המחיר המוזל שהוקלד בסימולטור (עמודה I)</t>
  </si>
  <si>
    <t>שונות</t>
  </si>
  <si>
    <t>שימורים וממרחים</t>
  </si>
  <si>
    <t xml:space="preserve">שיעור ההנחה המשוקלל (תא B12) הינו שיעור ההנחה שיהווה בסיס לחישוב לציון הצעת המחיר של המציע </t>
  </si>
  <si>
    <t xml:space="preserve">שיעור הנחה משוקלל - לחישוב </t>
  </si>
  <si>
    <t xml:space="preserve">מובהר כי קובץ זה הינו קובץ עזר בלבד והצעת המחיר הקובעת הינה ההצעה שתוגש בנספח כ"ד למסמכי המכרז </t>
  </si>
  <si>
    <t>תאור מוצר</t>
  </si>
  <si>
    <t>מותג</t>
  </si>
  <si>
    <t>יחידת מידה</t>
  </si>
  <si>
    <t xml:space="preserve">כמות יח' מידה </t>
  </si>
  <si>
    <t>הערות לפריט</t>
  </si>
  <si>
    <t xml:space="preserve">מחיר התייחסות </t>
  </si>
  <si>
    <t xml:space="preserve">משקל </t>
  </si>
  <si>
    <t>סימולטור לצורך חישוב הנחה משוקללת של משפחת המוצרים</t>
  </si>
  <si>
    <t>הנחה של משפחת  מוצרים (להגשה במכרז)</t>
  </si>
  <si>
    <t xml:space="preserve">מחיר לאחר הנחה משוקללת של משפחת המוצרים - המחיר הסופי של המוצר כפי שימכר במרכזי המכר </t>
  </si>
  <si>
    <t xml:space="preserve">במבה 80 ג' </t>
  </si>
  <si>
    <t>אוסם</t>
  </si>
  <si>
    <t>גרם</t>
  </si>
  <si>
    <t xml:space="preserve">ביסלי 70ג(אוסם) </t>
  </si>
  <si>
    <t>דוריטוס 70ג' בטעמים</t>
  </si>
  <si>
    <t>דוריטוס</t>
  </si>
  <si>
    <t xml:space="preserve">אפרופו 100גר </t>
  </si>
  <si>
    <t xml:space="preserve">תפוצ'יפס 200 גר' עלית </t>
  </si>
  <si>
    <t>עלית</t>
  </si>
  <si>
    <t>קראנצוס בטעמים 70 ג חדש</t>
  </si>
  <si>
    <t xml:space="preserve">בוטנים אמריקאיים 50 גרם </t>
  </si>
  <si>
    <t>נישנושים בטעמים</t>
  </si>
  <si>
    <t>יחידה</t>
  </si>
  <si>
    <t>כפלי בטעמים שונים 70 גר</t>
  </si>
  <si>
    <t>תלמה</t>
  </si>
  <si>
    <t xml:space="preserve">במבה שוש 80 ג </t>
  </si>
  <si>
    <t>שוש</t>
  </si>
  <si>
    <t xml:space="preserve">פתית שבדי - </t>
  </si>
  <si>
    <t xml:space="preserve">קרקר זהב 150 גר' אוסם </t>
  </si>
  <si>
    <t xml:space="preserve">בייגלה 150 גרם </t>
  </si>
  <si>
    <t>בייגל-בייגל</t>
  </si>
  <si>
    <t xml:space="preserve">צ'יטוס בטעמים שונים 80 ג' </t>
  </si>
  <si>
    <t xml:space="preserve">חטיפי סניידרס 350 ג </t>
  </si>
  <si>
    <t>סניידרס</t>
  </si>
  <si>
    <t xml:space="preserve">פריכיות אנרג'י טעמים שונים </t>
  </si>
  <si>
    <t>אנרג'י</t>
  </si>
  <si>
    <t xml:space="preserve">קרקר 275 ג' BB </t>
  </si>
  <si>
    <t xml:space="preserve">קרקר 200 ג' טעמים שונים </t>
  </si>
  <si>
    <t xml:space="preserve">עוג' מזרח' מלח 400 ג' </t>
  </si>
  <si>
    <t xml:space="preserve">בייגלה 400 גרם </t>
  </si>
  <si>
    <t xml:space="preserve">פרכיות אורז 100 גר' מנה </t>
  </si>
  <si>
    <t xml:space="preserve">פופקורן טבעי 65 ג </t>
  </si>
  <si>
    <t>באגט קראנצ' בטעמים 300 גר'</t>
  </si>
  <si>
    <t xml:space="preserve">ביגלה שמיניות גדולות מלוחות 400 גרם  </t>
  </si>
  <si>
    <t xml:space="preserve">קרקר עם שומשום 130ג כרמית </t>
  </si>
  <si>
    <t>כרמית</t>
  </si>
  <si>
    <t xml:space="preserve">שקדי מרק מנה 400 ג"ר </t>
  </si>
  <si>
    <t>פיתה קראנצ' טעמים שונים 300 גר'</t>
  </si>
  <si>
    <t xml:space="preserve">בייגלה דקים דקים  300 גר' </t>
  </si>
  <si>
    <t>בייגלה   60 גר'</t>
  </si>
  <si>
    <t xml:space="preserve">קרם קרקר 210 גר' </t>
  </si>
  <si>
    <t xml:space="preserve">בייגלה שמונה שמונה375גר' </t>
  </si>
  <si>
    <t>נייר טואלט לילי 32 גלילים</t>
  </si>
  <si>
    <t>לילי</t>
  </si>
  <si>
    <t>שמפו הד אנד שולדרס 500 מ"ל</t>
  </si>
  <si>
    <t>הד אנד שולדרס</t>
  </si>
  <si>
    <t>מ"ל</t>
  </si>
  <si>
    <t>אפטר שייב 100 מ"ל B CK</t>
  </si>
  <si>
    <t>CK</t>
  </si>
  <si>
    <t>מרכך כביסה מקסימה 1 ליטר ורוד</t>
  </si>
  <si>
    <t>מקסימה</t>
  </si>
  <si>
    <t>אבקת כביסה פסגה</t>
  </si>
  <si>
    <t>פיסגה</t>
  </si>
  <si>
    <t>ק"ג</t>
  </si>
  <si>
    <t xml:space="preserve">שמפו פינוק </t>
  </si>
  <si>
    <t>פינוק</t>
  </si>
  <si>
    <t>סכיני גילוח ח"פ בלו</t>
  </si>
  <si>
    <t>בלו</t>
  </si>
  <si>
    <t>דאודורנט רול און דאב</t>
  </si>
  <si>
    <t>דאב</t>
  </si>
  <si>
    <t xml:space="preserve">דאב שמפו 600 מל </t>
  </si>
  <si>
    <t xml:space="preserve">מ.שיניים קולגייט טוטל </t>
  </si>
  <si>
    <t>קולגייט</t>
  </si>
  <si>
    <t>בייבי כיף אל סבון 1 ליטר</t>
  </si>
  <si>
    <t>בייבי</t>
  </si>
  <si>
    <t>נוזל כלים קלין 750 ירוק מ"ל</t>
  </si>
  <si>
    <t>קלין</t>
  </si>
  <si>
    <t xml:space="preserve">מגבונים נשטפים סנו סופט48 </t>
  </si>
  <si>
    <t>סנו</t>
  </si>
  <si>
    <t xml:space="preserve">קרמה קרם 500 מ"ל </t>
  </si>
  <si>
    <t>קרמה</t>
  </si>
  <si>
    <t>אפטר שייב ספלאש 100 מ"ל  סיירים</t>
  </si>
  <si>
    <t>ג'ילט</t>
  </si>
  <si>
    <t>פנטסטיק</t>
  </si>
  <si>
    <t>סיף</t>
  </si>
  <si>
    <t>ליטר</t>
  </si>
  <si>
    <t xml:space="preserve">ספיד סטיק ג'ל </t>
  </si>
  <si>
    <t>ספיד סטיק</t>
  </si>
  <si>
    <t>משחת שיניים טוטאל+הלבנה</t>
  </si>
  <si>
    <t>סכיני גילוח מאך 3 - 4 יחידות</t>
  </si>
  <si>
    <t>מאך</t>
  </si>
  <si>
    <t>תחליב רחצה דאב 750 מל</t>
  </si>
  <si>
    <t>משחת שיניים סנסודיין</t>
  </si>
  <si>
    <t>סנסודיין</t>
  </si>
  <si>
    <t>מברשת שיניים אורביטול ריוויבינג</t>
  </si>
  <si>
    <t>אורביטל</t>
  </si>
  <si>
    <t>קרם לחות לשיער חוחובה 400 מ"ל</t>
  </si>
  <si>
    <t>חוחובה</t>
  </si>
  <si>
    <t>מי פה קולגייט 500 מ"ל</t>
  </si>
  <si>
    <t>סנו סושי כרית יפנית רביעיה</t>
  </si>
  <si>
    <t>סינטבון</t>
  </si>
  <si>
    <t xml:space="preserve">מב.שיניים קולגייט זוג-S </t>
  </si>
  <si>
    <t>סכיני גילוח פיוז'ן ידני</t>
  </si>
  <si>
    <t>פיוז'ן</t>
  </si>
  <si>
    <t>סבון מוצק לבן דאב יחידה</t>
  </si>
  <si>
    <t xml:space="preserve">שמפו קרמה 700 לשיער רגיל </t>
  </si>
  <si>
    <t xml:space="preserve">סבון נקה 7 </t>
  </si>
  <si>
    <t>נקה - 7</t>
  </si>
  <si>
    <t>מארז</t>
  </si>
  <si>
    <t>קרם לאחר גילוח - הוואי 120 מ"ל</t>
  </si>
  <si>
    <t>הוואי</t>
  </si>
  <si>
    <t xml:space="preserve">ממחטות אף סיוון 100 </t>
  </si>
  <si>
    <t>סיוון</t>
  </si>
  <si>
    <t>מטלית רצפה סנו סושי 3 יחד'</t>
  </si>
  <si>
    <t>משחת שיניים מרידול 100 גר'</t>
  </si>
  <si>
    <t>מרידול</t>
  </si>
  <si>
    <t>אפטר שייב פקו רבן 100 מ"ל</t>
  </si>
  <si>
    <t>פקו רבן</t>
  </si>
  <si>
    <t>ג'ל לגילוח אדג' 200 ירוק מ"ל</t>
  </si>
  <si>
    <t>אדג'</t>
  </si>
  <si>
    <t>אסור לביטחוניים</t>
  </si>
  <si>
    <t>סנו סושי מטלית</t>
  </si>
  <si>
    <t>חבילה</t>
  </si>
  <si>
    <t>מגב פלסטיק ללא מוט</t>
  </si>
  <si>
    <t>דאב תרחיץ פנים דאב 180 מ"ל</t>
  </si>
  <si>
    <t xml:space="preserve">מכשיר גילוח מאך +3סכין 1 </t>
  </si>
  <si>
    <t>קרם ידיים דאב</t>
  </si>
  <si>
    <t>מכשיר גילוח פיוזן 5 להבים</t>
  </si>
  <si>
    <t>שמן ג'ונסון 200 מ"ל</t>
  </si>
  <si>
    <t>קרם לחות ממצק ליום לסרה דרמו ויטל</t>
  </si>
  <si>
    <t>לסרה</t>
  </si>
  <si>
    <t>דיאודורנט אקס סטיק פולו</t>
  </si>
  <si>
    <t>אקס</t>
  </si>
  <si>
    <t xml:space="preserve">ס"ג פיוז'ן 4 ידני)דיפלומט </t>
  </si>
  <si>
    <t>דיפלומט</t>
  </si>
  <si>
    <t>אולוויז דואו נורמל 28 יחידות</t>
  </si>
  <si>
    <t>אולוויז</t>
  </si>
  <si>
    <t xml:space="preserve">פינוק שמפו לשיער רגיל 700 </t>
  </si>
  <si>
    <t xml:space="preserve">ס"ג4X1מאך3גילט (דיפלומט) </t>
  </si>
  <si>
    <t>גילט</t>
  </si>
  <si>
    <t>וזלין 100 מ"ל</t>
  </si>
  <si>
    <t xml:space="preserve">סבון נוזלי פלמוליב 500 </t>
  </si>
  <si>
    <t>פלמוליב</t>
  </si>
  <si>
    <t xml:space="preserve">משחת נעלים קטן(אהרונוביץ) </t>
  </si>
  <si>
    <t>אהרונוביץ</t>
  </si>
  <si>
    <t>סבון מוצק פלמוליב</t>
  </si>
  <si>
    <t>דאודורנט אקס ספריי</t>
  </si>
  <si>
    <t>מי פה ליסטרין זירו</t>
  </si>
  <si>
    <t>ליסטרין</t>
  </si>
  <si>
    <t>ללא אלכוהול</t>
  </si>
  <si>
    <t>משחת גילוח מ.מ 140 מ"ל</t>
  </si>
  <si>
    <t>אסור למכירה לבטחוניים</t>
  </si>
  <si>
    <t>אולוויז דואו לונג 24 חידות</t>
  </si>
  <si>
    <t xml:space="preserve">אדג' ג'ל גילוח 200ג('דנשר) </t>
  </si>
  <si>
    <t>כריות קרצוף - קלין (3 יח)</t>
  </si>
  <si>
    <t>כרית</t>
  </si>
  <si>
    <t>אולוויז 68 יחד'</t>
  </si>
  <si>
    <t>צבע לשיער קלוסטון 60 מ"ל</t>
  </si>
  <si>
    <t>קלוסטון</t>
  </si>
  <si>
    <t>לנשים בלבד!</t>
  </si>
  <si>
    <t xml:space="preserve">ליידי סטיק קלים גלייד </t>
  </si>
  <si>
    <t>תחליב רחצה קשמיר 750 מל</t>
  </si>
  <si>
    <t>קשמיר</t>
  </si>
  <si>
    <t xml:space="preserve">אקס בודי ספרי אנרכי </t>
  </si>
  <si>
    <t>שפתון לבלו</t>
  </si>
  <si>
    <t>לבלו</t>
  </si>
  <si>
    <t>סבון מוצק דיטול</t>
  </si>
  <si>
    <t>דיטול</t>
  </si>
  <si>
    <t xml:space="preserve">מ.שיניים קולגייט 145גר' </t>
  </si>
  <si>
    <t>עפרון עיניים שחור 51 classic cosmetics</t>
  </si>
  <si>
    <t xml:space="preserve">אולדייז לונג 68 יח </t>
  </si>
  <si>
    <t>אולדייז</t>
  </si>
  <si>
    <t>קרם מולטי ויטמין 50 מ"ל</t>
  </si>
  <si>
    <t>מכירה לנשים בלבד</t>
  </si>
  <si>
    <t>אולוויז  נורמל 28 יחידות</t>
  </si>
  <si>
    <t>אפטר שייב אדידס 100 מ"ל</t>
  </si>
  <si>
    <t>אדידס</t>
  </si>
  <si>
    <t>טמפוני אובה סופר + 32 יח' (ללא מוליך)</t>
  </si>
  <si>
    <t>אובה</t>
  </si>
  <si>
    <t>דאודורנט אקס סטיק קליקס</t>
  </si>
  <si>
    <t>קרם חמצן לשיער 9%</t>
  </si>
  <si>
    <t>אינדולה</t>
  </si>
  <si>
    <t xml:space="preserve">סבון נקה 7 רבעייה </t>
  </si>
  <si>
    <t xml:space="preserve">מרכך פינוק </t>
  </si>
  <si>
    <t>סנו די קרם דוחה יתושים</t>
  </si>
  <si>
    <t>מסקרה LOREAL</t>
  </si>
  <si>
    <t>LOREAL</t>
  </si>
  <si>
    <t>מאושר   לאסירות פליליות בלבד</t>
  </si>
  <si>
    <t xml:space="preserve">מכשיר גילוח פיוז'ן ידני1+ </t>
  </si>
  <si>
    <t>אולוויז 80 יחד'</t>
  </si>
  <si>
    <t xml:space="preserve">מרכך קרמה 700 לשיער רגיל </t>
  </si>
  <si>
    <t>חטיפי מארס (סניקרס, באונטי, מארס, טוויקס)</t>
  </si>
  <si>
    <t>מארס</t>
  </si>
  <si>
    <t xml:space="preserve">מיקס מעורב (390עלית) </t>
  </si>
  <si>
    <t>וופל לואקר בטעמים</t>
  </si>
  <si>
    <t>לואקר</t>
  </si>
  <si>
    <t>עוגת בראוניז בטעמים</t>
  </si>
  <si>
    <t>פסק זמן בטעמים</t>
  </si>
  <si>
    <t>קליק בטעמים</t>
  </si>
  <si>
    <t>קליק</t>
  </si>
  <si>
    <t>שוקולד 100 ג' בטעמים</t>
  </si>
  <si>
    <t xml:space="preserve">עוגות לחמי 380 גר' </t>
  </si>
  <si>
    <t>לחמי</t>
  </si>
  <si>
    <t xml:space="preserve">פתי בר 500 גר' בטעמים </t>
  </si>
  <si>
    <t>וופלים 200  ג' עדין בטעמים</t>
  </si>
  <si>
    <t xml:space="preserve">קינדר בואנו 43 ג' </t>
  </si>
  <si>
    <t>קינדר</t>
  </si>
  <si>
    <t>עד חצות בטעמים</t>
  </si>
  <si>
    <t>בקלווה פיסטוק  1 קג' פרימיום</t>
  </si>
  <si>
    <t>מחרום</t>
  </si>
  <si>
    <t>וופל רבע לשבע בטעמים 160 ג'</t>
  </si>
  <si>
    <t>רבע לשבע</t>
  </si>
  <si>
    <t>חטיפי נייצ'ר וואלי בטעמים</t>
  </si>
  <si>
    <t>ניישר וואלי</t>
  </si>
  <si>
    <t xml:space="preserve">חטיף בוטנים/שומשום/חמניה/חמניה מסוכר 50 גר' </t>
  </si>
  <si>
    <t>א. אטיאס</t>
  </si>
  <si>
    <t xml:space="preserve">מנטוס BOX </t>
  </si>
  <si>
    <t>קיט קט בטעמים</t>
  </si>
  <si>
    <t>קיט קט</t>
  </si>
  <si>
    <t>חטיף פרי בוטנים וקשיו (5)  ללא גלוטן</t>
  </si>
  <si>
    <t>עוגיות מילקה 160 ג' בטעמים</t>
  </si>
  <si>
    <t>מילקה</t>
  </si>
  <si>
    <t>וופל פירורים 350 גרם עלית</t>
  </si>
  <si>
    <t>ערגליות 300 גר' בטעמים</t>
  </si>
  <si>
    <t xml:space="preserve">קרמבו טעמים שונים </t>
  </si>
  <si>
    <t>קרמבו</t>
  </si>
  <si>
    <t>סוכריות אייס פרש 425 גר'</t>
  </si>
  <si>
    <t>אייס פרש</t>
  </si>
  <si>
    <t xml:space="preserve">עוגות הבית אוסם </t>
  </si>
  <si>
    <t>אגוזי</t>
  </si>
  <si>
    <t>סוכריות שטורק וולמיש</t>
  </si>
  <si>
    <t>שטורק</t>
  </si>
  <si>
    <t>עוגיות אוראו קרם וניל 176  גר'</t>
  </si>
  <si>
    <t>אוראו</t>
  </si>
  <si>
    <t>חטיפי טורטית, טעמי, טוויסט, כיף כף</t>
  </si>
  <si>
    <t>מגדים</t>
  </si>
  <si>
    <t xml:space="preserve">חטיף גרדנה </t>
  </si>
  <si>
    <t>ליימן</t>
  </si>
  <si>
    <t xml:space="preserve">אפיפית וופלה ללא גלוטן </t>
  </si>
  <si>
    <t>מיקס מעורב 190 ג'</t>
  </si>
  <si>
    <t xml:space="preserve">טורטית מגדים </t>
  </si>
  <si>
    <t>עוגיות שוקו צ'יפס 175 גר'</t>
  </si>
  <si>
    <t>מרבה</t>
  </si>
  <si>
    <t>שוקולד ספלנדיד בטעמים</t>
  </si>
  <si>
    <t xml:space="preserve">קליק OK </t>
  </si>
  <si>
    <t>יוניליוור</t>
  </si>
  <si>
    <t xml:space="preserve">מסטיק מאסט בטעמים </t>
  </si>
  <si>
    <t>מאסט</t>
  </si>
  <si>
    <t>קוקוס ענק</t>
  </si>
  <si>
    <t xml:space="preserve">רולדה עלית טעמים שונים </t>
  </si>
  <si>
    <t>בקלווה פיסטוק 400 גר'ממתקני בני מחרום</t>
  </si>
  <si>
    <t>בני מחרום</t>
  </si>
  <si>
    <t>עוגיות עבאדי 400 גר' בטעמים</t>
  </si>
  <si>
    <t>עבאדי</t>
  </si>
  <si>
    <t xml:space="preserve">מסטיק מנטוס וויט מנט.מתוק </t>
  </si>
  <si>
    <t>מנטוס</t>
  </si>
  <si>
    <t>אצבעות קינדר 50 גר'</t>
  </si>
  <si>
    <t xml:space="preserve">מנטוס </t>
  </si>
  <si>
    <t>מארז שמיניית מיני רולדה</t>
  </si>
  <si>
    <t>7DAYS</t>
  </si>
  <si>
    <t>סלים דליס בטעמים</t>
  </si>
  <si>
    <t>ביסנצ'ורי</t>
  </si>
  <si>
    <t xml:space="preserve">חטיף קליק 38 ג' </t>
  </si>
  <si>
    <t xml:space="preserve">וופלים בטעמים 500 ג </t>
  </si>
  <si>
    <t xml:space="preserve">עוגיות חיוכים  150 - טעמים שונים </t>
  </si>
  <si>
    <t>חיוכים</t>
  </si>
  <si>
    <t xml:space="preserve">אנרג'י חטיף בודד </t>
  </si>
  <si>
    <t xml:space="preserve">שוקולד פרה מריר </t>
  </si>
  <si>
    <t xml:space="preserve">סוכריות ג'לי מיה </t>
  </si>
  <si>
    <t>מאיה</t>
  </si>
  <si>
    <t xml:space="preserve">עוגת בוקר שוקולד ביתית עלית </t>
  </si>
  <si>
    <t xml:space="preserve">טעמי  (עלית) </t>
  </si>
  <si>
    <t xml:space="preserve">עוגיות גודיס 150 גר' </t>
  </si>
  <si>
    <t>גודיס</t>
  </si>
  <si>
    <t>שוקולד שוגטן בטעמים</t>
  </si>
  <si>
    <t>עוגיות חמאה 200 גרם</t>
  </si>
  <si>
    <t>ויליפוד</t>
  </si>
  <si>
    <t xml:space="preserve">חטיפי שומשום/בוטנים </t>
  </si>
  <si>
    <t>מ.השלום</t>
  </si>
  <si>
    <t xml:space="preserve">אפיפית וופלה 200 ג </t>
  </si>
  <si>
    <t>טוסו</t>
  </si>
  <si>
    <t xml:space="preserve">רולעדין </t>
  </si>
  <si>
    <t>עדין</t>
  </si>
  <si>
    <t xml:space="preserve">מרשמלו יוגטה 180 ג' </t>
  </si>
  <si>
    <t>יוגוטה</t>
  </si>
  <si>
    <t>עוגיות לחמי חמאה צרפתיות 250 גר'</t>
  </si>
  <si>
    <t xml:space="preserve">שוקולד פרה במילוי תות 50 </t>
  </si>
  <si>
    <t>חטיף שבולת שועל נייצ'ר ואלי</t>
  </si>
  <si>
    <t>ליימן שליסל</t>
  </si>
  <si>
    <t>מארז כפול</t>
  </si>
  <si>
    <t xml:space="preserve">עוגיות שוקו צ'יפס </t>
  </si>
  <si>
    <t xml:space="preserve">עוגיות שוקו צ'יפס 225 </t>
  </si>
  <si>
    <t xml:space="preserve">קינדר אצבעות שוקולד 50ג </t>
  </si>
  <si>
    <t xml:space="preserve">טוויסט וופל מצופה(עלית) </t>
  </si>
  <si>
    <t xml:space="preserve">חטיף בריאות מאגדת 5 </t>
  </si>
  <si>
    <t xml:space="preserve">ברנפלקס ללא סוכר 500 גר'  </t>
  </si>
  <si>
    <t xml:space="preserve">גלילי מנטוס מנטה בודד </t>
  </si>
  <si>
    <t xml:space="preserve">קליף בר חטיף בטעמים 68ג </t>
  </si>
  <si>
    <t>קליף</t>
  </si>
  <si>
    <t xml:space="preserve">עוגיות כתר מיקס </t>
  </si>
  <si>
    <t xml:space="preserve">בונבונירה לב בינוני חלב </t>
  </si>
  <si>
    <t>לב</t>
  </si>
  <si>
    <t xml:space="preserve">סוכ' שטורק וולמיש 325ג' </t>
  </si>
  <si>
    <t>וולמיש</t>
  </si>
  <si>
    <t>וופל קואדרטיני וניל</t>
  </si>
  <si>
    <t>וופל קודרטיני קקאו</t>
  </si>
  <si>
    <t xml:space="preserve">סוכריות טופי מזל וברכות 850 גר' - </t>
  </si>
  <si>
    <t>מזל וברכות</t>
  </si>
  <si>
    <t>גלילית</t>
  </si>
  <si>
    <t>לקקן כרמית</t>
  </si>
  <si>
    <t xml:space="preserve">סוכ' אייס פרש שקית425ג' </t>
  </si>
  <si>
    <t xml:space="preserve">סוכ' חמאה "וורטר" גליל </t>
  </si>
  <si>
    <t>וורטר</t>
  </si>
  <si>
    <t xml:space="preserve">מיני מנטוס בודד </t>
  </si>
  <si>
    <t>וופל 500 גר' ללא סוכר עלית</t>
  </si>
  <si>
    <t xml:space="preserve">אגו 130 ג' </t>
  </si>
  <si>
    <t xml:space="preserve">עוגת שמרים שוקולד 380לחמי </t>
  </si>
  <si>
    <t>חטיף חלבה בטעם וניל יחידה 18 גרם</t>
  </si>
  <si>
    <t xml:space="preserve">כיף כף מקלות פצפוצים </t>
  </si>
  <si>
    <t>וופל קודרטיני שוקו חלב 250 גר'</t>
  </si>
  <si>
    <t xml:space="preserve">עוגיות הגביע 200 ג' </t>
  </si>
  <si>
    <t>הגביע</t>
  </si>
  <si>
    <t xml:space="preserve">אפיפיות שוקולד 400 ג"ר </t>
  </si>
  <si>
    <t>עוגיות מצה</t>
  </si>
  <si>
    <t>פפושדו</t>
  </si>
  <si>
    <t xml:space="preserve">חטיף דגנים מארז 6 יח' </t>
  </si>
  <si>
    <t xml:space="preserve">חלבה 400 ללא סוכר גרם </t>
  </si>
  <si>
    <t>בארכה</t>
  </si>
  <si>
    <t xml:space="preserve">בונבוניירה לב קטן </t>
  </si>
  <si>
    <t xml:space="preserve">עוג225'ג מרוקאיות (הגביע) </t>
  </si>
  <si>
    <t xml:space="preserve">מרשמלו 100 ג' כרמית </t>
  </si>
  <si>
    <t xml:space="preserve">צ'ופה גלגל2+ שקיות </t>
  </si>
  <si>
    <t>צ'ופה</t>
  </si>
  <si>
    <t>סוכריות מאסט קפה</t>
  </si>
  <si>
    <t>ברנפלקס  500 גר'</t>
  </si>
  <si>
    <t>שוקולד מריר/ חלב ללא סוכר</t>
  </si>
  <si>
    <t>ברנפלקס ללא סוכר 500 גר'</t>
  </si>
  <si>
    <t>וופל נסקוויק 25 גר'</t>
  </si>
  <si>
    <t>נסקוויק</t>
  </si>
  <si>
    <t xml:space="preserve">עוגיות חמאה צרפתית 200 ג </t>
  </si>
  <si>
    <t>מקופלת</t>
  </si>
  <si>
    <t>חטיף נייטצ'ר וואלי מאגדת בטעמים</t>
  </si>
  <si>
    <t>מרשמלו מושי 100 גרם</t>
  </si>
  <si>
    <t>מיקס מקופלת מגדים 400 גר'</t>
  </si>
  <si>
    <t xml:space="preserve">אנרג'י מאגדת חטיפים </t>
  </si>
  <si>
    <t>סניקרס 50 אגוזים  גר'</t>
  </si>
  <si>
    <t>סניקרס</t>
  </si>
  <si>
    <t>טוסו וופל בלגי ללא סוכר 200 גרם</t>
  </si>
  <si>
    <t>עוגיות מרבה שוקדליס</t>
  </si>
  <si>
    <t xml:space="preserve">סמרטיס גליל 38 ג' </t>
  </si>
  <si>
    <t>סמרטיס</t>
  </si>
  <si>
    <t xml:space="preserve">שוקולד מריר60% </t>
  </si>
  <si>
    <t xml:space="preserve">מקופלת XL מריר </t>
  </si>
  <si>
    <t>ג'קס  50 ג בטעמים</t>
  </si>
  <si>
    <t>ג'קסס</t>
  </si>
  <si>
    <t xml:space="preserve">ספלנדיד מיקס משפחתי216גר </t>
  </si>
  <si>
    <t>ספלנדיד</t>
  </si>
  <si>
    <t xml:space="preserve">עוגיות מלבן שקדים 200 ג </t>
  </si>
  <si>
    <t>מלבן</t>
  </si>
  <si>
    <t xml:space="preserve">שוקולד טעמון </t>
  </si>
  <si>
    <t xml:space="preserve">ספלנדיד מריר 85% </t>
  </si>
  <si>
    <t xml:space="preserve">מעדן חלב טרה </t>
  </si>
  <si>
    <t xml:space="preserve">שמנת חמוצה </t>
  </si>
  <si>
    <t>יוטבתה</t>
  </si>
  <si>
    <t>יוגורט 1.5 ליטר % 4 טרה  בקרטון</t>
  </si>
  <si>
    <t>טרה</t>
  </si>
  <si>
    <t>גבינה צהובה טרה</t>
  </si>
  <si>
    <t xml:space="preserve">יוגורט 3 ליטר שטראוס 4.5% </t>
  </si>
  <si>
    <t>שטראוס</t>
  </si>
  <si>
    <t>גבינה לבנה סקי</t>
  </si>
  <si>
    <t>מעדן חלב טרה מו קצפת שוקולד</t>
  </si>
  <si>
    <t>דנונה</t>
  </si>
  <si>
    <t>מעדן חלב טרה מולר</t>
  </si>
  <si>
    <t>יוגורט 3 ליטר - טרה</t>
  </si>
  <si>
    <t>דניאלה</t>
  </si>
  <si>
    <t>קוטג</t>
  </si>
  <si>
    <t xml:space="preserve">תנובה </t>
  </si>
  <si>
    <t>דני</t>
  </si>
  <si>
    <t>ביופרו</t>
  </si>
  <si>
    <t>חלב טרה 1 ל'</t>
  </si>
  <si>
    <t xml:space="preserve">לבן </t>
  </si>
  <si>
    <t xml:space="preserve">מעדן חלב טרה מו תות </t>
  </si>
  <si>
    <t xml:space="preserve">בר תות קורנפלקס מצופה שוקולד </t>
  </si>
  <si>
    <t>גבינה לבנה טרה</t>
  </si>
  <si>
    <t>חלב סויה אלפרו</t>
  </si>
  <si>
    <t xml:space="preserve">יוגורט 1.5 ליטר % 7 טרה </t>
  </si>
  <si>
    <t xml:space="preserve">קפה 100 ג' עלית </t>
  </si>
  <si>
    <t xml:space="preserve">שמן זית כתית מעולה 1 ליטר - </t>
  </si>
  <si>
    <t xml:space="preserve">אורז מאיה 1 ק"ג </t>
  </si>
  <si>
    <t xml:space="preserve">שמן קנולה מילומר 1 ליטר </t>
  </si>
  <si>
    <t xml:space="preserve">טחינה 500 ג (ס.חביב) </t>
  </si>
  <si>
    <t>סבא חביב</t>
  </si>
  <si>
    <t xml:space="preserve">סוכר לבן 1 ק"ג (סוגת) </t>
  </si>
  <si>
    <t>סוגת</t>
  </si>
  <si>
    <t xml:space="preserve">פסטרמה 600 גר' </t>
  </si>
  <si>
    <t>זוגלובק</t>
  </si>
  <si>
    <t>חלבית</t>
  </si>
  <si>
    <t xml:space="preserve">דליפקאן 400 גר' </t>
  </si>
  <si>
    <t>דליפקאן</t>
  </si>
  <si>
    <t xml:space="preserve">פסטה אוסם 500 גר' </t>
  </si>
  <si>
    <t xml:space="preserve">מיץ לימון 1 ליטר יכין - </t>
  </si>
  <si>
    <t>יכין</t>
  </si>
  <si>
    <t>נקניק פרג סלמי מעושן 400 גר' זוגלובק</t>
  </si>
  <si>
    <t>טורטיות 540 גרם</t>
  </si>
  <si>
    <t xml:space="preserve">מרק דגש 1 ק"ג </t>
  </si>
  <si>
    <t>מרק</t>
  </si>
  <si>
    <t>מנה חמה בטעמים</t>
  </si>
  <si>
    <t>מנה חמה</t>
  </si>
  <si>
    <t xml:space="preserve">קורנפלקס אלופים  750 ג </t>
  </si>
  <si>
    <t xml:space="preserve">נקניק 300 גר' זוגלובק </t>
  </si>
  <si>
    <t xml:space="preserve">גרנולה רפאל 350 </t>
  </si>
  <si>
    <t>רפאל</t>
  </si>
  <si>
    <t xml:space="preserve">פסטרמה 330 גר' </t>
  </si>
  <si>
    <t>פיטנס דגני בוקר 355 גר' בטעמים</t>
  </si>
  <si>
    <t>פיטנס</t>
  </si>
  <si>
    <t xml:space="preserve">אטריות דקיקות 400 גר' אוסם </t>
  </si>
  <si>
    <t>כריות 500 ג' כל  הסוגים</t>
  </si>
  <si>
    <t>שוקולית</t>
  </si>
  <si>
    <t xml:space="preserve">קורנפלקס קלוגס 750 גר' </t>
  </si>
  <si>
    <t xml:space="preserve">נמס בכוס טעמים שונים 50 גר </t>
  </si>
  <si>
    <t>נמס בכוס</t>
  </si>
  <si>
    <t xml:space="preserve">אבקת פלאפל אוסם 180 גר' </t>
  </si>
  <si>
    <t>נקניק כתף בקר זוגלובק 300 גר'</t>
  </si>
  <si>
    <t>תה ירוק ויסוצקי</t>
  </si>
  <si>
    <t>ויסוצקי</t>
  </si>
  <si>
    <t>שקית</t>
  </si>
  <si>
    <t>תה ויסוצ'קי ארל גריי 25 שקיות</t>
  </si>
  <si>
    <t>שקיות</t>
  </si>
  <si>
    <t xml:space="preserve">מנת השף מרק נודלס בטעמים </t>
  </si>
  <si>
    <t>מנת השף</t>
  </si>
  <si>
    <t>אבקת פירה בטעמים</t>
  </si>
  <si>
    <t>כריות ללא גלוטן תלמה 375 גר'</t>
  </si>
  <si>
    <t>קפה נחלה עם הל</t>
  </si>
  <si>
    <t>נחלה</t>
  </si>
  <si>
    <t xml:space="preserve">תה תפזרת 74 </t>
  </si>
  <si>
    <t>נקניק חרמון  350X2</t>
  </si>
  <si>
    <t>חרמון</t>
  </si>
  <si>
    <t xml:space="preserve">גרנולה ירושלים </t>
  </si>
  <si>
    <t>ירושלים</t>
  </si>
  <si>
    <t xml:space="preserve">ספגטי 500 גרם </t>
  </si>
  <si>
    <t xml:space="preserve">מרק עוף  400 ג' </t>
  </si>
  <si>
    <t xml:space="preserve">ברנפלקס ללא סוכר 500 גר' </t>
  </si>
  <si>
    <t xml:space="preserve">גרנולה שקדים וצימוקים מופחת שומן </t>
  </si>
  <si>
    <t xml:space="preserve">מים מינרלים (שישייה) 1.5 ליטר </t>
  </si>
  <si>
    <t>מי עדן</t>
  </si>
  <si>
    <t xml:space="preserve">קולה/ספרייט 1.5 </t>
  </si>
  <si>
    <t>קוקה קולה</t>
  </si>
  <si>
    <t xml:space="preserve">תפוזינה 1.5 </t>
  </si>
  <si>
    <t>תפוזינה</t>
  </si>
  <si>
    <t xml:space="preserve">פפסי/מירנדה/סבן אפ 1.5 ליטר </t>
  </si>
  <si>
    <t>טמפו</t>
  </si>
  <si>
    <t xml:space="preserve">ספרינג 1 ליטר </t>
  </si>
  <si>
    <t>ספרינג</t>
  </si>
  <si>
    <t xml:space="preserve">ספרינג 1.5 ליטר </t>
  </si>
  <si>
    <t xml:space="preserve">משקה אנרגיה בלו רגיל </t>
  </si>
  <si>
    <t>כולל פיקדון</t>
  </si>
  <si>
    <t>קפה נמס 200 ג"ר</t>
  </si>
  <si>
    <t>תרכיז ויטמינציק 2 ליטר</t>
  </si>
  <si>
    <t>ויטמינציק</t>
  </si>
  <si>
    <t xml:space="preserve">קולה/ספרייט/פאנטה וכו', כולל דיאט פחית 330 </t>
  </si>
  <si>
    <t>קפה טורקי עם הל</t>
  </si>
  <si>
    <t xml:space="preserve">סודה 1.5 ליטר יפאורה - </t>
  </si>
  <si>
    <t>יפאורה</t>
  </si>
  <si>
    <t xml:space="preserve">מים 1.5 מי עדן </t>
  </si>
  <si>
    <t xml:space="preserve">אר.סי קולה 1.5 ל </t>
  </si>
  <si>
    <t>אר.סי</t>
  </si>
  <si>
    <t xml:space="preserve">תה ליפטון 100 יח' </t>
  </si>
  <si>
    <t>ליפטון</t>
  </si>
  <si>
    <t>בקבוק 0.5 ל' קוקה קולה/ספרייט/פנטה כולל דיאט וזירו</t>
  </si>
  <si>
    <t xml:space="preserve">שוופס 0.5 מוגז </t>
  </si>
  <si>
    <t>שוופס</t>
  </si>
  <si>
    <t>שוופס 1.5 ליטר בטעמים</t>
  </si>
  <si>
    <t>קפוצינו רגיל</t>
  </si>
  <si>
    <t xml:space="preserve">תפוזינה (0.5) </t>
  </si>
  <si>
    <t xml:space="preserve">שוופס סודה 250 ח"פ)יפאורה </t>
  </si>
  <si>
    <t xml:space="preserve">פרוט ווטר 0.5 תות </t>
  </si>
  <si>
    <t>פרוט ווטר</t>
  </si>
  <si>
    <t xml:space="preserve">מיץ לימון 0.5 ל' </t>
  </si>
  <si>
    <t xml:space="preserve">גטורייד  591 מ"ל </t>
  </si>
  <si>
    <t>גטורייד</t>
  </si>
  <si>
    <t xml:space="preserve">פרוט ווטר 1.5 ענבים </t>
  </si>
  <si>
    <t xml:space="preserve">שוופס פחית 330 מ"ל תות </t>
  </si>
  <si>
    <t>מגיע במארז+פיקדון</t>
  </si>
  <si>
    <t xml:space="preserve">נסטי אפרסק 500 מ"ל(טמפו) </t>
  </si>
  <si>
    <t>שוופס מים בטעמים אפרסק 1.5 ליטר</t>
  </si>
  <si>
    <t>שוופס ללא תוספת סוכר לימונדה ורודה 1.5 ליטר</t>
  </si>
  <si>
    <t xml:space="preserve">משקה 4 עונות 240מ"ל (ב.פ) </t>
  </si>
  <si>
    <t>4 עונות</t>
  </si>
  <si>
    <t>סוכרזית פטריה 300 יחידות</t>
  </si>
  <si>
    <t>סוכרזית</t>
  </si>
  <si>
    <t>טבליות</t>
  </si>
  <si>
    <t xml:space="preserve">אר.סי קולה פחית 330 </t>
  </si>
  <si>
    <t xml:space="preserve">קפה הגליל 250 ג' </t>
  </si>
  <si>
    <t>הגליל</t>
  </si>
  <si>
    <t>שום פלחים - אריזת רביעיה</t>
  </si>
  <si>
    <t xml:space="preserve">פיסטוק קלוי קלית יוסי 170 גר' </t>
  </si>
  <si>
    <t>קלית יוסי</t>
  </si>
  <si>
    <t xml:space="preserve">שקדים טבעיים 170 גר' קליית יוסי </t>
  </si>
  <si>
    <t>קליית יוסי</t>
  </si>
  <si>
    <t xml:space="preserve">אגוזי מלך קליית יוסי  170 גר' </t>
  </si>
  <si>
    <t xml:space="preserve">קשיו 170 גר' קליית יוסי </t>
  </si>
  <si>
    <t xml:space="preserve">גרעיני אבטיח 200 ג' </t>
  </si>
  <si>
    <t>ששון</t>
  </si>
  <si>
    <t xml:space="preserve">גרעיני חמניה 200 גר' קליית יוסי </t>
  </si>
  <si>
    <t xml:space="preserve">תמר מג'הול 200 גר'  </t>
  </si>
  <si>
    <t xml:space="preserve">גרעינים לבנים 200 גר' קליית יוסי </t>
  </si>
  <si>
    <t xml:space="preserve">בוטנים קלויים 200 גר' קליית יוסי </t>
  </si>
  <si>
    <t>עדשים אדומים מאיה 500 גרם</t>
  </si>
  <si>
    <t>מיה</t>
  </si>
  <si>
    <t xml:space="preserve">שקדים קלויים 170 גר' קליית יוסי </t>
  </si>
  <si>
    <t>תמר שאן ללא חרצנים 500 גר'</t>
  </si>
  <si>
    <t>שאן</t>
  </si>
  <si>
    <t xml:space="preserve">שיבולת שועל קווקר 500 גר' </t>
  </si>
  <si>
    <t>קווקר</t>
  </si>
  <si>
    <t>פלפל שחור</t>
  </si>
  <si>
    <t>מימון</t>
  </si>
  <si>
    <t>משמש -  ששון ושות</t>
  </si>
  <si>
    <t xml:space="preserve">קוקוס טחון 400 גר' מיימונס </t>
  </si>
  <si>
    <t>צימוק בהיר ששון ושות</t>
  </si>
  <si>
    <t>חומוס גדול 500 ג"ר  מיה</t>
  </si>
  <si>
    <t xml:space="preserve">כורכום </t>
  </si>
  <si>
    <t xml:space="preserve">כמון </t>
  </si>
  <si>
    <t xml:space="preserve">תבלין לבשר </t>
  </si>
  <si>
    <t xml:space="preserve">פטרוזיליה </t>
  </si>
  <si>
    <t>תבליני מימון</t>
  </si>
  <si>
    <t xml:space="preserve">מלוחייה תבליני מימון  100 גר' </t>
  </si>
  <si>
    <t>אבקת שום</t>
  </si>
  <si>
    <t>עדשים ירוקים 500 ג"ר  מיה</t>
  </si>
  <si>
    <t>סולת 1 קג' סוגת</t>
  </si>
  <si>
    <t>פפריקה חריפה</t>
  </si>
  <si>
    <t xml:space="preserve">מלח 1 ק"ג  סלית </t>
  </si>
  <si>
    <t>סלית</t>
  </si>
  <si>
    <t>פפריקה הונגרית מתוקה</t>
  </si>
  <si>
    <t xml:space="preserve">קורנפלור  200 ג"ר  מיה </t>
  </si>
  <si>
    <t>זעתר</t>
  </si>
  <si>
    <t>חיטה 500 ג"ר    מאיה</t>
  </si>
  <si>
    <t>שעועית 500 ג"ר   מיה</t>
  </si>
  <si>
    <t>שמיר</t>
  </si>
  <si>
    <t xml:space="preserve">תערובת לסחוג תבליני מימון  </t>
  </si>
  <si>
    <t>קינמון</t>
  </si>
  <si>
    <t>צימוק כהה ששון ושות</t>
  </si>
  <si>
    <t xml:space="preserve">קוסקוס דארי 0.5 קג' </t>
  </si>
  <si>
    <t xml:space="preserve">שזיף מיובש 200 גר' קליית יוסי </t>
  </si>
  <si>
    <t>מרמיה 100 גר' תבליני מימון / בשקוביץ</t>
  </si>
  <si>
    <t>תבליני מימון/בשקביץ</t>
  </si>
  <si>
    <t xml:space="preserve">משמש מגהול פלוס 200 גר' </t>
  </si>
  <si>
    <t xml:space="preserve">כוס גרניט ((50) OZ8 </t>
  </si>
  <si>
    <t>גרניט</t>
  </si>
  <si>
    <t>כוסות ח"פ לשתיה</t>
  </si>
  <si>
    <t>קערית למרק 25 יחידות</t>
  </si>
  <si>
    <t>שרוול כוסות  ח"פ גרניט אפרסו</t>
  </si>
  <si>
    <t>סוללות נטענות 2700 GP רביעיה</t>
  </si>
  <si>
    <t>GP</t>
  </si>
  <si>
    <t>אבקת סחלב זוג</t>
  </si>
  <si>
    <t>צלחות ח"פ 50 יח'</t>
  </si>
  <si>
    <t>קיסמי שיניים דנטלי 50 יחידות</t>
  </si>
  <si>
    <t>כוסות ח"פ  100 הוואי</t>
  </si>
  <si>
    <t>סוללות נטענות AAA סימיקום</t>
  </si>
  <si>
    <t>סימיקום</t>
  </si>
  <si>
    <t>סוללה</t>
  </si>
  <si>
    <t>מטען + 4 סוללות AA GP RECYCO</t>
  </si>
  <si>
    <t xml:space="preserve"> לאסירים פליליים בלבד</t>
  </si>
  <si>
    <t>סוללות דורסל פלוס</t>
  </si>
  <si>
    <t>דורסל</t>
  </si>
  <si>
    <t>סוללות דורסל רביעייה AAA</t>
  </si>
  <si>
    <t xml:space="preserve">מזלגות ח"פ 100 </t>
  </si>
  <si>
    <t>סוללות נטענות 2500 GP רביעיה</t>
  </si>
  <si>
    <t>מטען תקע GP פלוס 4 סוללות</t>
  </si>
  <si>
    <t>לאסירים פליליים בלבד</t>
  </si>
  <si>
    <t xml:space="preserve">כפות חד פעמי (100 ) </t>
  </si>
  <si>
    <t xml:space="preserve">כוס ח"פ אספרסו (50) OZ 4 </t>
  </si>
  <si>
    <t xml:space="preserve">קערות חד פעמי (50 ) יחידות  </t>
  </si>
  <si>
    <t xml:space="preserve">טונה 160 ג' פילטונה </t>
  </si>
  <si>
    <t>פילטונה</t>
  </si>
  <si>
    <t xml:space="preserve">מארז </t>
  </si>
  <si>
    <t xml:space="preserve">אפונת גינה/ אפונה וגזר/תירס - </t>
  </si>
  <si>
    <t xml:space="preserve">דבש טבעי לחיץ </t>
  </si>
  <si>
    <t>יד מרדכי</t>
  </si>
  <si>
    <t xml:space="preserve">פול מיצרי (A2 יכין) </t>
  </si>
  <si>
    <t>גרעיני תירס</t>
  </si>
  <si>
    <t xml:space="preserve">סרדין מרוקאי בשמן - תומר 125 גר' </t>
  </si>
  <si>
    <t>תומר</t>
  </si>
  <si>
    <t>קציץ בשר יון יון</t>
  </si>
  <si>
    <t xml:space="preserve">רסק עגבניות </t>
  </si>
  <si>
    <t>פטריות חתוכות 400 גר' תפארת -</t>
  </si>
  <si>
    <t>תפארת</t>
  </si>
  <si>
    <t xml:space="preserve">חומוס שלם (A2 יכין) </t>
  </si>
  <si>
    <t>פטריות</t>
  </si>
  <si>
    <t>מלפפון בחומץ 7-9</t>
  </si>
  <si>
    <t>קבוצת יבנה</t>
  </si>
  <si>
    <t>גולש גוד פוד 400 גר'</t>
  </si>
  <si>
    <t>גוד פוד</t>
  </si>
  <si>
    <t xml:space="preserve">סלט טונה  נון 160 גר' </t>
  </si>
  <si>
    <t xml:space="preserve">זית חרוזית (ק.יבנה) </t>
  </si>
  <si>
    <t>עגבניות מרוסקות  יכין</t>
  </si>
  <si>
    <t xml:space="preserve">עלי גפן ממולאים - </t>
  </si>
  <si>
    <t xml:space="preserve">זית סורי מבוקע 800 גר' סבא חביב </t>
  </si>
  <si>
    <t xml:space="preserve">קטשופ אוסם </t>
  </si>
  <si>
    <t xml:space="preserve">שעועית לבנה אפויה - </t>
  </si>
  <si>
    <t>סילאן בקבוק לחיץ קליית גת - 350 גר'</t>
  </si>
  <si>
    <t>קליית גת</t>
  </si>
  <si>
    <t xml:space="preserve">תפוח אדמה מקולף - </t>
  </si>
  <si>
    <t>מלפפון במלח 10-12</t>
  </si>
  <si>
    <t>ממרחית לבן עלית 500 גר'</t>
  </si>
  <si>
    <t>אפונת גינה</t>
  </si>
  <si>
    <t>ממרח פרה</t>
  </si>
  <si>
    <t>שעועית ירוקה יכין</t>
  </si>
  <si>
    <t xml:space="preserve">קוקטייל פירות בסירופ ויליפוד - </t>
  </si>
  <si>
    <t xml:space="preserve">אננס חתוך ויליפוד 850 גר' </t>
  </si>
  <si>
    <t>פירות בסירופ ויליפוד 850 ג'</t>
  </si>
  <si>
    <t>במיה ברוטב</t>
  </si>
  <si>
    <t xml:space="preserve">פלפל שיפקה 540 ג </t>
  </si>
  <si>
    <t>חרדל 250 גר'</t>
  </si>
  <si>
    <t xml:space="preserve">מלפפון במלח 7-9 קבוצת יבנה </t>
  </si>
  <si>
    <t>ממרח שוקולד פרה 850 גר'</t>
  </si>
  <si>
    <t xml:space="preserve">סרדינים בשמן זית </t>
  </si>
  <si>
    <t>ממרח שוקולד פרה 500 גר' מגדים</t>
  </si>
  <si>
    <t>עגבניות מרוסקות פרי מבורך ( יכין )</t>
  </si>
  <si>
    <t xml:space="preserve">חתיכות אננס בסירופ (4) </t>
  </si>
  <si>
    <t>וילפוד</t>
  </si>
  <si>
    <t xml:space="preserve">גפילטפיש  6 מנות </t>
  </si>
  <si>
    <t>טונה במים - סטארקיס</t>
  </si>
  <si>
    <t>מארז של 2, מחיר ל-1</t>
  </si>
  <si>
    <t>חלב עמיד 0.5 ל'</t>
  </si>
  <si>
    <t xml:space="preserve">צ'ילי שטה גרוס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</si>
</sst>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₪&quot;* #,##0.00_);_(&quot;₪&quot;* \(#,##0.00\);_(&quot;₪&quot;* &quot;-&quot;??_);_(@_)"/>
    <numFmt numFmtId="165" formatCode="_(* #,##0.00_);_(* \(#,##0.00\);_(* &quot;-&quot;??_);_(@_)"/>
    <numFmt numFmtId="166" formatCode="0.0%"/>
    <numFmt numFmtId="167" formatCode="_ * #,##0_ ;_ * \-#,##0_ ;_ * &quot;-&quot;??_ ;_ @_ "/>
    <numFmt numFmtId="168" formatCode="_ * #,##0.0_ ;_ * \-#,##0.0_ ;_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theme="0" tint="-0.14999847407452621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theme="5"/>
      </patternFill>
    </fill>
    <fill>
      <patternFill patternType="solid">
        <fgColor rgb="FF00B0F0"/>
        <bgColor theme="5"/>
      </patternFill>
    </fill>
    <fill>
      <patternFill patternType="solid">
        <fgColor rgb="FF00B0F0"/>
        <bgColor theme="0" tint="-0.1499984740745262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theme="1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2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vertical="center"/>
    </xf>
    <xf numFmtId="0" fontId="2" fillId="4" borderId="1" xfId="0" applyFont="1" applyFill="1" applyBorder="1"/>
    <xf numFmtId="0" fontId="2" fillId="0" borderId="1" xfId="0" applyFont="1" applyBorder="1"/>
    <xf numFmtId="166" fontId="0" fillId="0" borderId="0" xfId="0" applyNumberFormat="1"/>
    <xf numFmtId="0" fontId="4" fillId="4" borderId="0" xfId="0" applyFont="1" applyFill="1"/>
    <xf numFmtId="166" fontId="5" fillId="0" borderId="0" xfId="3" applyNumberFormat="1" applyFont="1" applyProtection="1"/>
    <xf numFmtId="0" fontId="0" fillId="0" borderId="0" xfId="0" applyAlignment="1">
      <alignment vertical="center" wrapText="1"/>
    </xf>
    <xf numFmtId="0" fontId="6" fillId="6" borderId="10" xfId="0" applyFont="1" applyFill="1" applyBorder="1" applyAlignment="1">
      <alignment vertical="center" wrapText="1"/>
    </xf>
    <xf numFmtId="0" fontId="6" fillId="6" borderId="10" xfId="0" applyFont="1" applyFill="1" applyBorder="1" applyAlignment="1">
      <alignment vertical="center"/>
    </xf>
    <xf numFmtId="0" fontId="6" fillId="7" borderId="10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67" fontId="2" fillId="4" borderId="1" xfId="1" applyNumberFormat="1" applyFont="1" applyFill="1" applyBorder="1" applyAlignment="1" applyProtection="1">
      <alignment vertical="center" wrapText="1"/>
    </xf>
    <xf numFmtId="164" fontId="7" fillId="4" borderId="1" xfId="2" applyFont="1" applyFill="1" applyBorder="1" applyAlignment="1" applyProtection="1">
      <alignment vertical="center" wrapText="1"/>
    </xf>
    <xf numFmtId="10" fontId="2" fillId="4" borderId="1" xfId="3" applyNumberFormat="1" applyFont="1" applyFill="1" applyBorder="1" applyAlignment="1" applyProtection="1">
      <alignment vertical="center" wrapText="1"/>
    </xf>
    <xf numFmtId="164" fontId="7" fillId="8" borderId="1" xfId="2" applyFont="1" applyFill="1" applyBorder="1" applyAlignment="1" applyProtection="1">
      <alignment vertical="center" wrapText="1"/>
      <protection locked="0"/>
    </xf>
    <xf numFmtId="165" fontId="0" fillId="0" borderId="0" xfId="0" applyNumberFormat="1" applyAlignment="1">
      <alignment vertical="center"/>
    </xf>
    <xf numFmtId="0" fontId="2" fillId="0" borderId="1" xfId="0" applyFont="1" applyBorder="1" applyAlignment="1">
      <alignment vertical="center" wrapText="1"/>
    </xf>
    <xf numFmtId="167" fontId="2" fillId="0" borderId="1" xfId="1" applyNumberFormat="1" applyFont="1" applyBorder="1" applyAlignment="1" applyProtection="1">
      <alignment vertical="center" wrapText="1"/>
    </xf>
    <xf numFmtId="0" fontId="2" fillId="0" borderId="1" xfId="0" applyFont="1" applyBorder="1" applyAlignment="1">
      <alignment vertical="center" wrapText="1" readingOrder="2"/>
    </xf>
    <xf numFmtId="0" fontId="2" fillId="0" borderId="1" xfId="1" applyNumberFormat="1" applyFont="1" applyBorder="1" applyAlignment="1" applyProtection="1">
      <alignment vertical="center" wrapText="1"/>
    </xf>
    <xf numFmtId="0" fontId="2" fillId="4" borderId="1" xfId="1" applyNumberFormat="1" applyFont="1" applyFill="1" applyBorder="1" applyAlignment="1" applyProtection="1">
      <alignment vertical="center" wrapText="1"/>
    </xf>
    <xf numFmtId="165" fontId="2" fillId="0" borderId="1" xfId="1" applyFont="1" applyBorder="1" applyAlignment="1" applyProtection="1">
      <alignment vertical="center" wrapText="1"/>
    </xf>
    <xf numFmtId="168" fontId="2" fillId="4" borderId="1" xfId="1" applyNumberFormat="1" applyFont="1" applyFill="1" applyBorder="1" applyAlignment="1" applyProtection="1">
      <alignment vertical="center" wrapText="1"/>
    </xf>
    <xf numFmtId="168" fontId="2" fillId="0" borderId="1" xfId="1" applyNumberFormat="1" applyFont="1" applyBorder="1" applyAlignment="1" applyProtection="1">
      <alignment vertical="center" wrapText="1"/>
    </xf>
    <xf numFmtId="10" fontId="0" fillId="0" borderId="0" xfId="0" applyNumberFormat="1" applyAlignment="1">
      <alignment vertical="center"/>
    </xf>
    <xf numFmtId="164" fontId="7" fillId="4" borderId="1" xfId="2" applyFont="1" applyFill="1" applyBorder="1" applyAlignment="1" applyProtection="1">
      <alignment horizontal="center" vertical="center" wrapText="1"/>
    </xf>
    <xf numFmtId="10" fontId="0" fillId="0" borderId="1" xfId="3" applyNumberFormat="1" applyFont="1" applyBorder="1" applyAlignment="1">
      <alignment horizontal="center" vertical="center"/>
    </xf>
    <xf numFmtId="10" fontId="0" fillId="0" borderId="1" xfId="0" applyNumberFormat="1" applyBorder="1" applyAlignment="1">
      <alignment vertical="center"/>
    </xf>
    <xf numFmtId="10" fontId="7" fillId="4" borderId="1" xfId="2" applyNumberFormat="1" applyFont="1" applyFill="1" applyBorder="1" applyAlignment="1" applyProtection="1">
      <alignment horizontal="center" vertical="center" wrapText="1"/>
    </xf>
    <xf numFmtId="0" fontId="0" fillId="5" borderId="2" xfId="0" applyFill="1" applyBorder="1" applyAlignment="1">
      <alignment horizontal="right" vertical="center" wrapText="1"/>
    </xf>
    <xf numFmtId="0" fontId="0" fillId="5" borderId="3" xfId="0" applyFill="1" applyBorder="1" applyAlignment="1">
      <alignment horizontal="right" vertical="center" wrapText="1"/>
    </xf>
    <xf numFmtId="0" fontId="0" fillId="5" borderId="4" xfId="0" applyFill="1" applyBorder="1" applyAlignment="1">
      <alignment horizontal="right" vertical="center" wrapText="1"/>
    </xf>
    <xf numFmtId="0" fontId="0" fillId="5" borderId="5" xfId="0" applyFill="1" applyBorder="1" applyAlignment="1">
      <alignment horizontal="right" vertical="center" wrapText="1"/>
    </xf>
    <xf numFmtId="0" fontId="0" fillId="5" borderId="0" xfId="0" applyFill="1" applyBorder="1" applyAlignment="1">
      <alignment horizontal="right" vertical="center" wrapText="1"/>
    </xf>
    <xf numFmtId="0" fontId="0" fillId="5" borderId="6" xfId="0" applyFill="1" applyBorder="1" applyAlignment="1">
      <alignment horizontal="right" vertical="center" wrapText="1"/>
    </xf>
    <xf numFmtId="0" fontId="3" fillId="5" borderId="5" xfId="0" applyFont="1" applyFill="1" applyBorder="1" applyAlignment="1">
      <alignment horizontal="right" vertical="center" wrapText="1"/>
    </xf>
    <xf numFmtId="0" fontId="3" fillId="5" borderId="0" xfId="0" applyFont="1" applyFill="1" applyBorder="1" applyAlignment="1">
      <alignment horizontal="right" vertical="center" wrapText="1"/>
    </xf>
    <xf numFmtId="0" fontId="3" fillId="5" borderId="6" xfId="0" applyFont="1" applyFill="1" applyBorder="1" applyAlignment="1">
      <alignment horizontal="right" vertical="center" wrapText="1"/>
    </xf>
    <xf numFmtId="0" fontId="3" fillId="5" borderId="7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horizontal="right" vertical="center" wrapText="1"/>
    </xf>
    <xf numFmtId="0" fontId="3" fillId="5" borderId="9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right" vertical="center" wrapText="1"/>
    </xf>
    <xf numFmtId="0" fontId="3" fillId="5" borderId="4" xfId="0" applyFont="1" applyFill="1" applyBorder="1" applyAlignment="1">
      <alignment horizontal="right" vertical="center" wrapText="1"/>
    </xf>
    <xf numFmtId="166" fontId="7" fillId="4" borderId="1" xfId="2" applyNumberFormat="1" applyFont="1" applyFill="1" applyBorder="1" applyAlignment="1" applyProtection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9"/>
  <sheetViews>
    <sheetView rightToLeft="1" tabSelected="1" topLeftCell="E1" zoomScale="110" zoomScaleNormal="110" workbookViewId="0">
      <selection activeCell="K3" sqref="K3"/>
    </sheetView>
  </sheetViews>
  <sheetFormatPr defaultColWidth="8.75" defaultRowHeight="14.25" x14ac:dyDescent="0.2"/>
  <cols>
    <col min="1" max="1" width="20.625" style="10" customWidth="1"/>
    <col min="2" max="2" width="29.375" style="10" customWidth="1"/>
    <col min="3" max="3" width="10.25" style="4" customWidth="1"/>
    <col min="4" max="4" width="8.75" style="4"/>
    <col min="5" max="5" width="7.75" style="4" customWidth="1"/>
    <col min="6" max="6" width="13.25" style="4" customWidth="1"/>
    <col min="7" max="7" width="9.25" style="4" customWidth="1"/>
    <col min="8" max="8" width="8.25" style="4" customWidth="1"/>
    <col min="9" max="9" width="14.75" style="4" customWidth="1"/>
    <col min="10" max="10" width="16.625" style="4" customWidth="1"/>
    <col min="11" max="11" width="20.125" style="4" customWidth="1"/>
    <col min="12" max="13" width="3.875" style="4" customWidth="1"/>
    <col min="14" max="14" width="6.875" style="4" hidden="1" customWidth="1"/>
    <col min="15" max="15" width="6.5" style="4" hidden="1" customWidth="1"/>
    <col min="16" max="16" width="8.75" style="4" hidden="1" customWidth="1"/>
    <col min="17" max="16384" width="8.75" style="4"/>
  </cols>
  <sheetData>
    <row r="1" spans="1:16" ht="15" thickBot="1" x14ac:dyDescent="0.25">
      <c r="A1" s="1" t="s">
        <v>0</v>
      </c>
      <c r="B1" s="2" t="s">
        <v>1</v>
      </c>
      <c r="C1" s="3" t="s">
        <v>2</v>
      </c>
    </row>
    <row r="2" spans="1:16" ht="14.25" customHeight="1" x14ac:dyDescent="0.2">
      <c r="A2" s="5" t="s">
        <v>3</v>
      </c>
      <c r="B2" s="30">
        <f>SUMIF($A$16:$A$448,A2,$H$16:$H$448)</f>
        <v>5.0620248099239817E-2</v>
      </c>
      <c r="C2" s="31">
        <f>ROUND(SUMIF($A$16:$A$448,A2,$O$16:$O$448),6)</f>
        <v>0</v>
      </c>
      <c r="F2" s="33" t="s">
        <v>4</v>
      </c>
      <c r="G2" s="34"/>
      <c r="H2" s="34"/>
      <c r="I2" s="34"/>
      <c r="J2" s="35"/>
    </row>
    <row r="3" spans="1:16" x14ac:dyDescent="0.2">
      <c r="A3" s="6" t="s">
        <v>5</v>
      </c>
      <c r="B3" s="30">
        <f t="shared" ref="B3:B10" si="0">SUMIF($A$16:$A$448,A3,$H$16:$H$448)</f>
        <v>0.10764305722288933</v>
      </c>
      <c r="C3" s="31">
        <f t="shared" ref="C3:C10" si="1">ROUND(SUMIF($A$16:$A$448,A3,$O$16:$O$448),6)</f>
        <v>0</v>
      </c>
      <c r="F3" s="36"/>
      <c r="G3" s="37"/>
      <c r="H3" s="37"/>
      <c r="I3" s="37"/>
      <c r="J3" s="38"/>
    </row>
    <row r="4" spans="1:16" x14ac:dyDescent="0.2">
      <c r="A4" s="6" t="s">
        <v>6</v>
      </c>
      <c r="B4" s="30">
        <f t="shared" si="0"/>
        <v>0.16726690676270561</v>
      </c>
      <c r="C4" s="31">
        <f t="shared" si="1"/>
        <v>0</v>
      </c>
      <c r="F4" s="36"/>
      <c r="G4" s="37"/>
      <c r="H4" s="37"/>
      <c r="I4" s="37"/>
      <c r="J4" s="38"/>
    </row>
    <row r="5" spans="1:16" ht="14.25" customHeight="1" x14ac:dyDescent="0.2">
      <c r="A5" s="5" t="s">
        <v>7</v>
      </c>
      <c r="B5" s="30">
        <f t="shared" si="0"/>
        <v>8.3033213285314295E-2</v>
      </c>
      <c r="C5" s="31">
        <f t="shared" si="1"/>
        <v>0</v>
      </c>
      <c r="F5" s="36" t="s">
        <v>8</v>
      </c>
      <c r="G5" s="37"/>
      <c r="H5" s="37"/>
      <c r="I5" s="37"/>
      <c r="J5" s="38"/>
    </row>
    <row r="6" spans="1:16" x14ac:dyDescent="0.2">
      <c r="A6" s="6" t="s">
        <v>9</v>
      </c>
      <c r="B6" s="30">
        <f t="shared" si="0"/>
        <v>0.16336534613845577</v>
      </c>
      <c r="C6" s="31">
        <f t="shared" si="1"/>
        <v>0</v>
      </c>
      <c r="F6" s="36"/>
      <c r="G6" s="37"/>
      <c r="H6" s="37"/>
      <c r="I6" s="37"/>
      <c r="J6" s="38"/>
    </row>
    <row r="7" spans="1:16" x14ac:dyDescent="0.2">
      <c r="A7" s="5" t="s">
        <v>10</v>
      </c>
      <c r="B7" s="30">
        <f t="shared" si="0"/>
        <v>0.15686274509803966</v>
      </c>
      <c r="C7" s="31">
        <f t="shared" si="1"/>
        <v>0</v>
      </c>
      <c r="F7" s="36"/>
      <c r="G7" s="37"/>
      <c r="H7" s="37"/>
      <c r="I7" s="37"/>
      <c r="J7" s="38"/>
    </row>
    <row r="8" spans="1:16" ht="14.25" customHeight="1" x14ac:dyDescent="0.2">
      <c r="A8" s="5" t="s">
        <v>11</v>
      </c>
      <c r="B8" s="30">
        <f t="shared" si="0"/>
        <v>7.0028011204481933E-2</v>
      </c>
      <c r="C8" s="31">
        <f t="shared" si="1"/>
        <v>0</v>
      </c>
      <c r="F8" s="39" t="s">
        <v>12</v>
      </c>
      <c r="G8" s="40"/>
      <c r="H8" s="40"/>
      <c r="I8" s="40"/>
      <c r="J8" s="41"/>
    </row>
    <row r="9" spans="1:16" ht="15" customHeight="1" thickBot="1" x14ac:dyDescent="0.25">
      <c r="A9" s="6" t="s">
        <v>13</v>
      </c>
      <c r="B9" s="30">
        <f t="shared" si="0"/>
        <v>2.991196478591443E-2</v>
      </c>
      <c r="C9" s="31">
        <f t="shared" si="1"/>
        <v>0</v>
      </c>
      <c r="F9" s="42"/>
      <c r="G9" s="43"/>
      <c r="H9" s="43"/>
      <c r="I9" s="43"/>
      <c r="J9" s="44"/>
    </row>
    <row r="10" spans="1:16" ht="14.25" customHeight="1" x14ac:dyDescent="0.2">
      <c r="A10" s="5" t="s">
        <v>14</v>
      </c>
      <c r="B10" s="30">
        <f t="shared" si="0"/>
        <v>0.1630652260904365</v>
      </c>
      <c r="C10" s="31">
        <f t="shared" si="1"/>
        <v>0</v>
      </c>
      <c r="F10" s="45" t="s">
        <v>15</v>
      </c>
      <c r="G10" s="46"/>
      <c r="H10" s="46"/>
      <c r="I10" s="46"/>
      <c r="J10" s="47"/>
    </row>
    <row r="11" spans="1:16" ht="15" customHeight="1" thickBot="1" x14ac:dyDescent="0.25">
      <c r="A11"/>
      <c r="B11" s="7"/>
      <c r="C11" s="7"/>
      <c r="F11" s="42"/>
      <c r="G11" s="43"/>
      <c r="H11" s="43"/>
      <c r="I11" s="43"/>
      <c r="J11" s="44"/>
    </row>
    <row r="12" spans="1:16" ht="18" customHeight="1" x14ac:dyDescent="0.25">
      <c r="A12" s="8" t="s">
        <v>16</v>
      </c>
      <c r="B12" s="9">
        <f>SUMPRODUCT(B2:B10,C2:C10)</f>
        <v>0</v>
      </c>
      <c r="C12"/>
      <c r="F12" s="45" t="s">
        <v>17</v>
      </c>
      <c r="G12" s="46"/>
      <c r="H12" s="46"/>
      <c r="I12" s="46"/>
      <c r="J12" s="47"/>
    </row>
    <row r="13" spans="1:16" ht="15" customHeight="1" thickBot="1" x14ac:dyDescent="0.25">
      <c r="F13" s="42"/>
      <c r="G13" s="43"/>
      <c r="H13" s="43"/>
      <c r="I13" s="43"/>
      <c r="J13" s="44"/>
    </row>
    <row r="14" spans="1:16" ht="15" thickBot="1" x14ac:dyDescent="0.25"/>
    <row r="15" spans="1:16" s="10" customFormat="1" ht="75" x14ac:dyDescent="0.2">
      <c r="A15" s="11" t="s">
        <v>0</v>
      </c>
      <c r="B15" s="11" t="s">
        <v>18</v>
      </c>
      <c r="C15" s="12" t="s">
        <v>19</v>
      </c>
      <c r="D15" s="11" t="s">
        <v>20</v>
      </c>
      <c r="E15" s="11" t="s">
        <v>21</v>
      </c>
      <c r="F15" s="11" t="s">
        <v>22</v>
      </c>
      <c r="G15" s="11" t="s">
        <v>23</v>
      </c>
      <c r="H15" s="11" t="s">
        <v>24</v>
      </c>
      <c r="I15" s="13" t="s">
        <v>25</v>
      </c>
      <c r="J15" s="11" t="s">
        <v>26</v>
      </c>
      <c r="K15" s="11" t="s">
        <v>27</v>
      </c>
    </row>
    <row r="16" spans="1:16" ht="15" x14ac:dyDescent="0.2">
      <c r="A16" s="14" t="s">
        <v>3</v>
      </c>
      <c r="B16" s="14" t="s">
        <v>28</v>
      </c>
      <c r="C16" s="14" t="s">
        <v>29</v>
      </c>
      <c r="D16" s="14" t="s">
        <v>30</v>
      </c>
      <c r="E16" s="15">
        <v>80</v>
      </c>
      <c r="F16" s="14"/>
      <c r="G16" s="16">
        <v>4.2</v>
      </c>
      <c r="H16" s="17">
        <v>1.4305722288915598E-2</v>
      </c>
      <c r="I16" s="18">
        <f>+G16</f>
        <v>4.2</v>
      </c>
      <c r="J16" s="32">
        <f>+C2</f>
        <v>0</v>
      </c>
      <c r="K16" s="29">
        <f>ROUND(G16*(1-P16),1)</f>
        <v>4.2</v>
      </c>
      <c r="N16" s="19">
        <f>ROUND(+(G16-I16)/G16,6)</f>
        <v>0</v>
      </c>
      <c r="O16" s="4">
        <f t="shared" ref="O16:O79" si="2">+N16*H16</f>
        <v>0</v>
      </c>
      <c r="P16" s="4">
        <f>VLOOKUP(A16,$A$2:$C$10,3)</f>
        <v>0</v>
      </c>
    </row>
    <row r="17" spans="1:16" ht="15" x14ac:dyDescent="0.2">
      <c r="A17" s="14" t="s">
        <v>3</v>
      </c>
      <c r="B17" s="14" t="s">
        <v>31</v>
      </c>
      <c r="C17" s="14" t="s">
        <v>29</v>
      </c>
      <c r="D17" s="14" t="s">
        <v>30</v>
      </c>
      <c r="E17" s="15">
        <v>70</v>
      </c>
      <c r="F17" s="14"/>
      <c r="G17" s="16">
        <v>4</v>
      </c>
      <c r="H17" s="17">
        <v>4.801920768307333E-3</v>
      </c>
      <c r="I17" s="18">
        <f t="shared" ref="I17:I80" si="3">+G17</f>
        <v>4</v>
      </c>
      <c r="J17" s="32"/>
      <c r="K17" s="29">
        <f t="shared" ref="K17:K80" si="4">ROUND(G17*(1-P17),1)</f>
        <v>4</v>
      </c>
      <c r="N17" s="19">
        <f t="shared" ref="N17:N80" si="5">ROUND(+(G17-I17)/G17,6)</f>
        <v>0</v>
      </c>
      <c r="O17" s="4">
        <f t="shared" si="2"/>
        <v>0</v>
      </c>
      <c r="P17" s="4">
        <f t="shared" ref="P17:P80" si="6">VLOOKUP(A17,$A$2:$C$10,3)</f>
        <v>0</v>
      </c>
    </row>
    <row r="18" spans="1:16" ht="15" x14ac:dyDescent="0.2">
      <c r="A18" s="20" t="s">
        <v>3</v>
      </c>
      <c r="B18" s="20" t="s">
        <v>32</v>
      </c>
      <c r="C18" s="20" t="s">
        <v>33</v>
      </c>
      <c r="D18" s="20" t="s">
        <v>30</v>
      </c>
      <c r="E18" s="21">
        <v>70</v>
      </c>
      <c r="F18" s="20"/>
      <c r="G18" s="16">
        <v>3.6</v>
      </c>
      <c r="H18" s="17">
        <v>3.8015206082433056E-3</v>
      </c>
      <c r="I18" s="18">
        <f t="shared" si="3"/>
        <v>3.6</v>
      </c>
      <c r="J18" s="32"/>
      <c r="K18" s="29">
        <f t="shared" si="4"/>
        <v>3.6</v>
      </c>
      <c r="N18" s="19">
        <f t="shared" si="5"/>
        <v>0</v>
      </c>
      <c r="O18" s="4">
        <f t="shared" si="2"/>
        <v>0</v>
      </c>
      <c r="P18" s="4">
        <f t="shared" si="6"/>
        <v>0</v>
      </c>
    </row>
    <row r="19" spans="1:16" ht="15" x14ac:dyDescent="0.2">
      <c r="A19" s="14" t="s">
        <v>3</v>
      </c>
      <c r="B19" s="14" t="s">
        <v>34</v>
      </c>
      <c r="C19" s="14" t="s">
        <v>29</v>
      </c>
      <c r="D19" s="14" t="s">
        <v>30</v>
      </c>
      <c r="E19" s="15">
        <v>100</v>
      </c>
      <c r="F19" s="14"/>
      <c r="G19" s="16">
        <v>8.3000000000000007</v>
      </c>
      <c r="H19" s="17">
        <v>3.5014005602240971E-3</v>
      </c>
      <c r="I19" s="18">
        <f t="shared" si="3"/>
        <v>8.3000000000000007</v>
      </c>
      <c r="J19" s="32"/>
      <c r="K19" s="29">
        <f t="shared" si="4"/>
        <v>8.3000000000000007</v>
      </c>
      <c r="N19" s="19">
        <f t="shared" si="5"/>
        <v>0</v>
      </c>
      <c r="O19" s="4">
        <f t="shared" si="2"/>
        <v>0</v>
      </c>
      <c r="P19" s="4">
        <f t="shared" si="6"/>
        <v>0</v>
      </c>
    </row>
    <row r="20" spans="1:16" ht="15" x14ac:dyDescent="0.2">
      <c r="A20" s="20" t="s">
        <v>3</v>
      </c>
      <c r="B20" s="20" t="s">
        <v>35</v>
      </c>
      <c r="C20" s="20" t="s">
        <v>36</v>
      </c>
      <c r="D20" s="20" t="s">
        <v>30</v>
      </c>
      <c r="E20" s="21">
        <v>200</v>
      </c>
      <c r="F20" s="20"/>
      <c r="G20" s="16">
        <v>9.9</v>
      </c>
      <c r="H20" s="17">
        <v>3.3013205282112915E-3</v>
      </c>
      <c r="I20" s="18">
        <f t="shared" si="3"/>
        <v>9.9</v>
      </c>
      <c r="J20" s="32"/>
      <c r="K20" s="29">
        <f t="shared" si="4"/>
        <v>9.9</v>
      </c>
      <c r="N20" s="19">
        <f t="shared" si="5"/>
        <v>0</v>
      </c>
      <c r="O20" s="4">
        <f t="shared" si="2"/>
        <v>0</v>
      </c>
      <c r="P20" s="4">
        <f t="shared" si="6"/>
        <v>0</v>
      </c>
    </row>
    <row r="21" spans="1:16" ht="15" x14ac:dyDescent="0.2">
      <c r="A21" s="14" t="s">
        <v>3</v>
      </c>
      <c r="B21" s="14" t="s">
        <v>37</v>
      </c>
      <c r="C21" s="14"/>
      <c r="D21" s="14" t="s">
        <v>30</v>
      </c>
      <c r="E21" s="15">
        <v>70</v>
      </c>
      <c r="F21" s="14"/>
      <c r="G21" s="16">
        <v>3.9</v>
      </c>
      <c r="H21" s="17">
        <v>2.2008803521408613E-3</v>
      </c>
      <c r="I21" s="18">
        <f t="shared" si="3"/>
        <v>3.9</v>
      </c>
      <c r="J21" s="32"/>
      <c r="K21" s="29">
        <f t="shared" si="4"/>
        <v>3.9</v>
      </c>
      <c r="N21" s="19">
        <f t="shared" si="5"/>
        <v>0</v>
      </c>
      <c r="O21" s="4">
        <f t="shared" si="2"/>
        <v>0</v>
      </c>
      <c r="P21" s="4">
        <f t="shared" si="6"/>
        <v>0</v>
      </c>
    </row>
    <row r="22" spans="1:16" ht="15" x14ac:dyDescent="0.2">
      <c r="A22" s="20" t="s">
        <v>3</v>
      </c>
      <c r="B22" s="20" t="s">
        <v>38</v>
      </c>
      <c r="C22" s="20"/>
      <c r="D22" s="20" t="s">
        <v>30</v>
      </c>
      <c r="E22" s="21">
        <v>50</v>
      </c>
      <c r="F22" s="20"/>
      <c r="G22" s="16">
        <v>2</v>
      </c>
      <c r="H22" s="17">
        <v>2.0008003201280556E-3</v>
      </c>
      <c r="I22" s="18">
        <f t="shared" si="3"/>
        <v>2</v>
      </c>
      <c r="J22" s="32"/>
      <c r="K22" s="29">
        <f t="shared" si="4"/>
        <v>2</v>
      </c>
      <c r="N22" s="19">
        <f t="shared" si="5"/>
        <v>0</v>
      </c>
      <c r="O22" s="4">
        <f t="shared" si="2"/>
        <v>0</v>
      </c>
      <c r="P22" s="4">
        <f t="shared" si="6"/>
        <v>0</v>
      </c>
    </row>
    <row r="23" spans="1:16" ht="15" x14ac:dyDescent="0.2">
      <c r="A23" s="14" t="s">
        <v>3</v>
      </c>
      <c r="B23" s="14" t="s">
        <v>39</v>
      </c>
      <c r="C23" s="14"/>
      <c r="D23" s="14" t="s">
        <v>40</v>
      </c>
      <c r="E23" s="15">
        <v>1</v>
      </c>
      <c r="F23" s="14"/>
      <c r="G23" s="16">
        <v>11.5</v>
      </c>
      <c r="H23" s="17">
        <v>1.9007603041216528E-3</v>
      </c>
      <c r="I23" s="18">
        <f t="shared" si="3"/>
        <v>11.5</v>
      </c>
      <c r="J23" s="32"/>
      <c r="K23" s="29">
        <f t="shared" si="4"/>
        <v>11.5</v>
      </c>
      <c r="N23" s="19">
        <f t="shared" si="5"/>
        <v>0</v>
      </c>
      <c r="O23" s="4">
        <f t="shared" si="2"/>
        <v>0</v>
      </c>
      <c r="P23" s="4">
        <f t="shared" si="6"/>
        <v>0</v>
      </c>
    </row>
    <row r="24" spans="1:16" ht="15" x14ac:dyDescent="0.2">
      <c r="A24" s="20" t="s">
        <v>3</v>
      </c>
      <c r="B24" s="22" t="s">
        <v>41</v>
      </c>
      <c r="C24" s="20" t="s">
        <v>42</v>
      </c>
      <c r="D24" s="20" t="s">
        <v>30</v>
      </c>
      <c r="E24" s="21">
        <v>70</v>
      </c>
      <c r="F24" s="23"/>
      <c r="G24" s="16">
        <v>5.5</v>
      </c>
      <c r="H24" s="17">
        <v>1.5006002400960417E-3</v>
      </c>
      <c r="I24" s="18">
        <f t="shared" si="3"/>
        <v>5.5</v>
      </c>
      <c r="J24" s="32"/>
      <c r="K24" s="29">
        <f t="shared" si="4"/>
        <v>5.5</v>
      </c>
      <c r="N24" s="19">
        <f t="shared" si="5"/>
        <v>0</v>
      </c>
      <c r="O24" s="4">
        <f t="shared" si="2"/>
        <v>0</v>
      </c>
      <c r="P24" s="4">
        <f t="shared" si="6"/>
        <v>0</v>
      </c>
    </row>
    <row r="25" spans="1:16" ht="15" x14ac:dyDescent="0.2">
      <c r="A25" s="14" t="s">
        <v>3</v>
      </c>
      <c r="B25" s="14" t="s">
        <v>43</v>
      </c>
      <c r="C25" s="14" t="s">
        <v>44</v>
      </c>
      <c r="D25" s="14" t="s">
        <v>30</v>
      </c>
      <c r="E25" s="15">
        <v>80</v>
      </c>
      <c r="F25" s="14"/>
      <c r="G25" s="16">
        <v>3.6</v>
      </c>
      <c r="H25" s="17">
        <v>1.2004801920768333E-3</v>
      </c>
      <c r="I25" s="18">
        <f t="shared" si="3"/>
        <v>3.6</v>
      </c>
      <c r="J25" s="32"/>
      <c r="K25" s="29">
        <f t="shared" si="4"/>
        <v>3.6</v>
      </c>
      <c r="N25" s="19">
        <f t="shared" si="5"/>
        <v>0</v>
      </c>
      <c r="O25" s="4">
        <f t="shared" si="2"/>
        <v>0</v>
      </c>
      <c r="P25" s="4">
        <f t="shared" si="6"/>
        <v>0</v>
      </c>
    </row>
    <row r="26" spans="1:16" ht="15" x14ac:dyDescent="0.2">
      <c r="A26" s="14" t="s">
        <v>3</v>
      </c>
      <c r="B26" s="14" t="s">
        <v>45</v>
      </c>
      <c r="C26" s="14" t="s">
        <v>42</v>
      </c>
      <c r="D26" s="14" t="s">
        <v>40</v>
      </c>
      <c r="E26" s="15">
        <v>1</v>
      </c>
      <c r="F26" s="14"/>
      <c r="G26" s="16">
        <v>15.7</v>
      </c>
      <c r="H26" s="17">
        <v>1.1004401760704306E-3</v>
      </c>
      <c r="I26" s="18">
        <f t="shared" si="3"/>
        <v>15.7</v>
      </c>
      <c r="J26" s="32"/>
      <c r="K26" s="29">
        <f t="shared" si="4"/>
        <v>15.7</v>
      </c>
      <c r="N26" s="19">
        <f t="shared" si="5"/>
        <v>0</v>
      </c>
      <c r="O26" s="4">
        <f t="shared" si="2"/>
        <v>0</v>
      </c>
      <c r="P26" s="4">
        <f t="shared" si="6"/>
        <v>0</v>
      </c>
    </row>
    <row r="27" spans="1:16" ht="15" x14ac:dyDescent="0.2">
      <c r="A27" s="20" t="s">
        <v>3</v>
      </c>
      <c r="B27" s="20" t="s">
        <v>46</v>
      </c>
      <c r="C27" s="20" t="s">
        <v>29</v>
      </c>
      <c r="D27" s="20" t="s">
        <v>30</v>
      </c>
      <c r="E27" s="21">
        <v>150</v>
      </c>
      <c r="F27" s="20"/>
      <c r="G27" s="16">
        <v>7.1</v>
      </c>
      <c r="H27" s="17">
        <v>1.1004401760704306E-3</v>
      </c>
      <c r="I27" s="18">
        <f t="shared" si="3"/>
        <v>7.1</v>
      </c>
      <c r="J27" s="32"/>
      <c r="K27" s="29">
        <f t="shared" si="4"/>
        <v>7.1</v>
      </c>
      <c r="N27" s="19">
        <f t="shared" si="5"/>
        <v>0</v>
      </c>
      <c r="O27" s="4">
        <f t="shared" si="2"/>
        <v>0</v>
      </c>
      <c r="P27" s="4">
        <f t="shared" si="6"/>
        <v>0</v>
      </c>
    </row>
    <row r="28" spans="1:16" ht="15" x14ac:dyDescent="0.2">
      <c r="A28" s="14" t="s">
        <v>3</v>
      </c>
      <c r="B28" s="14" t="s">
        <v>47</v>
      </c>
      <c r="C28" s="14" t="s">
        <v>48</v>
      </c>
      <c r="D28" s="14" t="s">
        <v>30</v>
      </c>
      <c r="E28" s="15">
        <v>150</v>
      </c>
      <c r="F28" s="14"/>
      <c r="G28" s="16">
        <v>5.9</v>
      </c>
      <c r="H28" s="17">
        <v>1.0004001600640278E-3</v>
      </c>
      <c r="I28" s="18">
        <f t="shared" si="3"/>
        <v>5.9</v>
      </c>
      <c r="J28" s="32"/>
      <c r="K28" s="29">
        <f t="shared" si="4"/>
        <v>5.9</v>
      </c>
      <c r="N28" s="19">
        <f t="shared" si="5"/>
        <v>0</v>
      </c>
      <c r="O28" s="4">
        <f t="shared" si="2"/>
        <v>0</v>
      </c>
      <c r="P28" s="4">
        <f t="shared" si="6"/>
        <v>0</v>
      </c>
    </row>
    <row r="29" spans="1:16" ht="15" x14ac:dyDescent="0.2">
      <c r="A29" s="20" t="s">
        <v>3</v>
      </c>
      <c r="B29" s="20" t="s">
        <v>49</v>
      </c>
      <c r="C29" s="20" t="s">
        <v>36</v>
      </c>
      <c r="D29" s="20" t="s">
        <v>30</v>
      </c>
      <c r="E29" s="21">
        <v>80</v>
      </c>
      <c r="F29" s="23"/>
      <c r="G29" s="16">
        <v>4</v>
      </c>
      <c r="H29" s="17">
        <v>1.0004001600640278E-3</v>
      </c>
      <c r="I29" s="18">
        <f t="shared" si="3"/>
        <v>4</v>
      </c>
      <c r="J29" s="32"/>
      <c r="K29" s="29">
        <f t="shared" si="4"/>
        <v>4</v>
      </c>
      <c r="N29" s="19">
        <f t="shared" si="5"/>
        <v>0</v>
      </c>
      <c r="O29" s="4">
        <f t="shared" si="2"/>
        <v>0</v>
      </c>
      <c r="P29" s="4">
        <f t="shared" si="6"/>
        <v>0</v>
      </c>
    </row>
    <row r="30" spans="1:16" ht="15" x14ac:dyDescent="0.2">
      <c r="A30" s="14" t="s">
        <v>3</v>
      </c>
      <c r="B30" s="14" t="s">
        <v>50</v>
      </c>
      <c r="C30" s="14" t="s">
        <v>51</v>
      </c>
      <c r="D30" s="14" t="s">
        <v>30</v>
      </c>
      <c r="E30" s="15">
        <v>350</v>
      </c>
      <c r="F30" s="14"/>
      <c r="G30" s="16">
        <v>15.1</v>
      </c>
      <c r="H30" s="17">
        <v>9.0036014405762499E-4</v>
      </c>
      <c r="I30" s="18">
        <f t="shared" si="3"/>
        <v>15.1</v>
      </c>
      <c r="J30" s="32"/>
      <c r="K30" s="29">
        <f t="shared" si="4"/>
        <v>15.1</v>
      </c>
      <c r="N30" s="19">
        <f t="shared" si="5"/>
        <v>0</v>
      </c>
      <c r="O30" s="4">
        <f t="shared" si="2"/>
        <v>0</v>
      </c>
      <c r="P30" s="4">
        <f t="shared" si="6"/>
        <v>0</v>
      </c>
    </row>
    <row r="31" spans="1:16" ht="15" x14ac:dyDescent="0.2">
      <c r="A31" s="20" t="s">
        <v>3</v>
      </c>
      <c r="B31" s="20" t="s">
        <v>52</v>
      </c>
      <c r="C31" s="20" t="s">
        <v>53</v>
      </c>
      <c r="D31" s="20" t="s">
        <v>40</v>
      </c>
      <c r="E31" s="21">
        <v>1</v>
      </c>
      <c r="F31" s="20"/>
      <c r="G31" s="16">
        <v>7.9</v>
      </c>
      <c r="H31" s="17">
        <v>9.0036014405762499E-4</v>
      </c>
      <c r="I31" s="18">
        <f t="shared" si="3"/>
        <v>7.9</v>
      </c>
      <c r="J31" s="32"/>
      <c r="K31" s="29">
        <f t="shared" si="4"/>
        <v>7.9</v>
      </c>
      <c r="N31" s="19">
        <f t="shared" si="5"/>
        <v>0</v>
      </c>
      <c r="O31" s="4">
        <f t="shared" si="2"/>
        <v>0</v>
      </c>
      <c r="P31" s="4">
        <f t="shared" si="6"/>
        <v>0</v>
      </c>
    </row>
    <row r="32" spans="1:16" ht="15" x14ac:dyDescent="0.2">
      <c r="A32" s="14" t="s">
        <v>3</v>
      </c>
      <c r="B32" s="14" t="s">
        <v>54</v>
      </c>
      <c r="C32" s="14" t="s">
        <v>48</v>
      </c>
      <c r="D32" s="14" t="s">
        <v>30</v>
      </c>
      <c r="E32" s="15">
        <v>275</v>
      </c>
      <c r="F32" s="14"/>
      <c r="G32" s="16">
        <v>9.3000000000000007</v>
      </c>
      <c r="H32" s="17">
        <v>8.0032012805122228E-4</v>
      </c>
      <c r="I32" s="18">
        <f t="shared" si="3"/>
        <v>9.3000000000000007</v>
      </c>
      <c r="J32" s="32"/>
      <c r="K32" s="29">
        <f t="shared" si="4"/>
        <v>9.3000000000000007</v>
      </c>
      <c r="N32" s="19">
        <f t="shared" si="5"/>
        <v>0</v>
      </c>
      <c r="O32" s="4">
        <f t="shared" si="2"/>
        <v>0</v>
      </c>
      <c r="P32" s="4">
        <f t="shared" si="6"/>
        <v>0</v>
      </c>
    </row>
    <row r="33" spans="1:16" ht="15" x14ac:dyDescent="0.2">
      <c r="A33" s="20" t="s">
        <v>3</v>
      </c>
      <c r="B33" s="20" t="s">
        <v>55</v>
      </c>
      <c r="C33" s="20" t="s">
        <v>48</v>
      </c>
      <c r="D33" s="20" t="s">
        <v>30</v>
      </c>
      <c r="E33" s="21">
        <v>200</v>
      </c>
      <c r="F33" s="20"/>
      <c r="G33" s="16">
        <v>7.9</v>
      </c>
      <c r="H33" s="17">
        <v>8.0032012805122228E-4</v>
      </c>
      <c r="I33" s="18">
        <f t="shared" si="3"/>
        <v>7.9</v>
      </c>
      <c r="J33" s="32"/>
      <c r="K33" s="29">
        <f t="shared" si="4"/>
        <v>7.9</v>
      </c>
      <c r="N33" s="19">
        <f t="shared" si="5"/>
        <v>0</v>
      </c>
      <c r="O33" s="4">
        <f t="shared" si="2"/>
        <v>0</v>
      </c>
      <c r="P33" s="4">
        <f t="shared" si="6"/>
        <v>0</v>
      </c>
    </row>
    <row r="34" spans="1:16" ht="15" x14ac:dyDescent="0.2">
      <c r="A34" s="20" t="s">
        <v>3</v>
      </c>
      <c r="B34" s="20" t="s">
        <v>56</v>
      </c>
      <c r="C34" s="20"/>
      <c r="D34" s="20" t="s">
        <v>30</v>
      </c>
      <c r="E34" s="21">
        <v>400</v>
      </c>
      <c r="F34" s="20"/>
      <c r="G34" s="16">
        <v>14.7</v>
      </c>
      <c r="H34" s="17">
        <v>7.0028011204481945E-4</v>
      </c>
      <c r="I34" s="18">
        <f t="shared" si="3"/>
        <v>14.7</v>
      </c>
      <c r="J34" s="32"/>
      <c r="K34" s="29">
        <f t="shared" si="4"/>
        <v>14.7</v>
      </c>
      <c r="N34" s="19">
        <f t="shared" si="5"/>
        <v>0</v>
      </c>
      <c r="O34" s="4">
        <f t="shared" si="2"/>
        <v>0</v>
      </c>
      <c r="P34" s="4">
        <f t="shared" si="6"/>
        <v>0</v>
      </c>
    </row>
    <row r="35" spans="1:16" ht="15" x14ac:dyDescent="0.2">
      <c r="A35" s="14" t="s">
        <v>3</v>
      </c>
      <c r="B35" s="14" t="s">
        <v>57</v>
      </c>
      <c r="C35" s="14" t="s">
        <v>48</v>
      </c>
      <c r="D35" s="14" t="s">
        <v>30</v>
      </c>
      <c r="E35" s="15">
        <v>400</v>
      </c>
      <c r="F35" s="14"/>
      <c r="G35" s="16">
        <v>10</v>
      </c>
      <c r="H35" s="17">
        <v>7.0028011204481945E-4</v>
      </c>
      <c r="I35" s="18">
        <f t="shared" si="3"/>
        <v>10</v>
      </c>
      <c r="J35" s="32"/>
      <c r="K35" s="29">
        <f t="shared" si="4"/>
        <v>10</v>
      </c>
      <c r="N35" s="19">
        <f t="shared" si="5"/>
        <v>0</v>
      </c>
      <c r="O35" s="4">
        <f t="shared" si="2"/>
        <v>0</v>
      </c>
      <c r="P35" s="4">
        <f t="shared" si="6"/>
        <v>0</v>
      </c>
    </row>
    <row r="36" spans="1:16" ht="15" x14ac:dyDescent="0.2">
      <c r="A36" s="20" t="s">
        <v>3</v>
      </c>
      <c r="B36" s="20" t="s">
        <v>58</v>
      </c>
      <c r="C36" s="20"/>
      <c r="D36" s="20" t="s">
        <v>30</v>
      </c>
      <c r="E36" s="21">
        <v>100</v>
      </c>
      <c r="F36" s="20"/>
      <c r="G36" s="16">
        <v>4.5999999999999996</v>
      </c>
      <c r="H36" s="17">
        <v>7.0028011204481945E-4</v>
      </c>
      <c r="I36" s="18">
        <f t="shared" si="3"/>
        <v>4.5999999999999996</v>
      </c>
      <c r="J36" s="32"/>
      <c r="K36" s="29">
        <f t="shared" si="4"/>
        <v>4.5999999999999996</v>
      </c>
      <c r="N36" s="19">
        <f t="shared" si="5"/>
        <v>0</v>
      </c>
      <c r="O36" s="4">
        <f t="shared" si="2"/>
        <v>0</v>
      </c>
      <c r="P36" s="4">
        <f t="shared" si="6"/>
        <v>0</v>
      </c>
    </row>
    <row r="37" spans="1:16" ht="15" x14ac:dyDescent="0.2">
      <c r="A37" s="14" t="s">
        <v>3</v>
      </c>
      <c r="B37" s="14" t="s">
        <v>59</v>
      </c>
      <c r="C37" s="14"/>
      <c r="D37" s="14" t="s">
        <v>30</v>
      </c>
      <c r="E37" s="15">
        <v>65</v>
      </c>
      <c r="F37" s="14"/>
      <c r="G37" s="16">
        <v>3.8</v>
      </c>
      <c r="H37" s="17">
        <v>6.0024009603841663E-4</v>
      </c>
      <c r="I37" s="18">
        <f t="shared" si="3"/>
        <v>3.8</v>
      </c>
      <c r="J37" s="32"/>
      <c r="K37" s="29">
        <f t="shared" si="4"/>
        <v>3.8</v>
      </c>
      <c r="N37" s="19">
        <f t="shared" si="5"/>
        <v>0</v>
      </c>
      <c r="O37" s="4">
        <f t="shared" si="2"/>
        <v>0</v>
      </c>
      <c r="P37" s="4">
        <f t="shared" si="6"/>
        <v>0</v>
      </c>
    </row>
    <row r="38" spans="1:16" ht="15" x14ac:dyDescent="0.2">
      <c r="A38" s="20" t="s">
        <v>3</v>
      </c>
      <c r="B38" s="20" t="s">
        <v>60</v>
      </c>
      <c r="C38" s="20"/>
      <c r="D38" s="20" t="s">
        <v>30</v>
      </c>
      <c r="E38" s="21">
        <v>300</v>
      </c>
      <c r="F38" s="20"/>
      <c r="G38" s="16">
        <v>12</v>
      </c>
      <c r="H38" s="17">
        <v>5.0020008003201391E-4</v>
      </c>
      <c r="I38" s="18">
        <f t="shared" si="3"/>
        <v>12</v>
      </c>
      <c r="J38" s="32"/>
      <c r="K38" s="29">
        <f t="shared" si="4"/>
        <v>12</v>
      </c>
      <c r="N38" s="19">
        <f t="shared" si="5"/>
        <v>0</v>
      </c>
      <c r="O38" s="4">
        <f t="shared" si="2"/>
        <v>0</v>
      </c>
      <c r="P38" s="4">
        <f t="shared" si="6"/>
        <v>0</v>
      </c>
    </row>
    <row r="39" spans="1:16" ht="15" x14ac:dyDescent="0.2">
      <c r="A39" s="14" t="s">
        <v>3</v>
      </c>
      <c r="B39" s="14" t="s">
        <v>61</v>
      </c>
      <c r="C39" s="14"/>
      <c r="D39" s="14" t="s">
        <v>30</v>
      </c>
      <c r="E39" s="15">
        <v>400</v>
      </c>
      <c r="F39" s="24"/>
      <c r="G39" s="16">
        <v>11.7</v>
      </c>
      <c r="H39" s="17">
        <v>2.0008003201280557E-4</v>
      </c>
      <c r="I39" s="18">
        <f t="shared" si="3"/>
        <v>11.7</v>
      </c>
      <c r="J39" s="32"/>
      <c r="K39" s="29">
        <f t="shared" si="4"/>
        <v>11.7</v>
      </c>
      <c r="N39" s="19">
        <f t="shared" si="5"/>
        <v>0</v>
      </c>
      <c r="O39" s="4">
        <f t="shared" si="2"/>
        <v>0</v>
      </c>
      <c r="P39" s="4">
        <f t="shared" si="6"/>
        <v>0</v>
      </c>
    </row>
    <row r="40" spans="1:16" ht="15" x14ac:dyDescent="0.2">
      <c r="A40" s="20" t="s">
        <v>3</v>
      </c>
      <c r="B40" s="20" t="s">
        <v>62</v>
      </c>
      <c r="C40" s="20" t="s">
        <v>63</v>
      </c>
      <c r="D40" s="20" t="s">
        <v>30</v>
      </c>
      <c r="E40" s="21">
        <v>130</v>
      </c>
      <c r="F40" s="20"/>
      <c r="G40" s="16">
        <v>6.9</v>
      </c>
      <c r="H40" s="17">
        <v>2.0008003201280557E-4</v>
      </c>
      <c r="I40" s="18">
        <f t="shared" si="3"/>
        <v>6.9</v>
      </c>
      <c r="J40" s="32"/>
      <c r="K40" s="29">
        <f t="shared" si="4"/>
        <v>6.9</v>
      </c>
      <c r="N40" s="19">
        <f t="shared" si="5"/>
        <v>0</v>
      </c>
      <c r="O40" s="4">
        <f t="shared" si="2"/>
        <v>0</v>
      </c>
      <c r="P40" s="4">
        <f t="shared" si="6"/>
        <v>0</v>
      </c>
    </row>
    <row r="41" spans="1:16" ht="15" x14ac:dyDescent="0.2">
      <c r="A41" s="14" t="s">
        <v>3</v>
      </c>
      <c r="B41" s="14" t="s">
        <v>64</v>
      </c>
      <c r="C41" s="14"/>
      <c r="D41" s="14" t="s">
        <v>30</v>
      </c>
      <c r="E41" s="15">
        <v>400</v>
      </c>
      <c r="F41" s="24"/>
      <c r="G41" s="16">
        <v>7.9</v>
      </c>
      <c r="H41" s="17">
        <v>2.0008003201280557E-4</v>
      </c>
      <c r="I41" s="18">
        <f t="shared" si="3"/>
        <v>7.9</v>
      </c>
      <c r="J41" s="32"/>
      <c r="K41" s="29">
        <f t="shared" si="4"/>
        <v>7.9</v>
      </c>
      <c r="N41" s="19">
        <f t="shared" si="5"/>
        <v>0</v>
      </c>
      <c r="O41" s="4">
        <f t="shared" si="2"/>
        <v>0</v>
      </c>
      <c r="P41" s="4">
        <f t="shared" si="6"/>
        <v>0</v>
      </c>
    </row>
    <row r="42" spans="1:16" ht="15" x14ac:dyDescent="0.2">
      <c r="A42" s="20" t="s">
        <v>3</v>
      </c>
      <c r="B42" s="20" t="s">
        <v>65</v>
      </c>
      <c r="C42" s="20" t="s">
        <v>36</v>
      </c>
      <c r="D42" s="20" t="s">
        <v>30</v>
      </c>
      <c r="E42" s="21">
        <v>300</v>
      </c>
      <c r="F42" s="23"/>
      <c r="G42" s="16">
        <v>12</v>
      </c>
      <c r="H42" s="17">
        <v>2.0008003201280557E-4</v>
      </c>
      <c r="I42" s="18">
        <f t="shared" si="3"/>
        <v>12</v>
      </c>
      <c r="J42" s="32"/>
      <c r="K42" s="29">
        <f t="shared" si="4"/>
        <v>12</v>
      </c>
      <c r="N42" s="19">
        <f t="shared" si="5"/>
        <v>0</v>
      </c>
      <c r="O42" s="4">
        <f t="shared" si="2"/>
        <v>0</v>
      </c>
      <c r="P42" s="4">
        <f t="shared" si="6"/>
        <v>0</v>
      </c>
    </row>
    <row r="43" spans="1:16" ht="15" x14ac:dyDescent="0.2">
      <c r="A43" s="14" t="s">
        <v>3</v>
      </c>
      <c r="B43" s="14" t="s">
        <v>66</v>
      </c>
      <c r="C43" s="14" t="s">
        <v>48</v>
      </c>
      <c r="D43" s="14" t="s">
        <v>30</v>
      </c>
      <c r="E43" s="15">
        <v>300</v>
      </c>
      <c r="F43" s="14"/>
      <c r="G43" s="16">
        <v>9.8000000000000007</v>
      </c>
      <c r="H43" s="17">
        <v>2.0008003201280557E-4</v>
      </c>
      <c r="I43" s="18">
        <f t="shared" si="3"/>
        <v>9.8000000000000007</v>
      </c>
      <c r="J43" s="32"/>
      <c r="K43" s="29">
        <f t="shared" si="4"/>
        <v>9.8000000000000007</v>
      </c>
      <c r="N43" s="19">
        <f t="shared" si="5"/>
        <v>0</v>
      </c>
      <c r="O43" s="4">
        <f t="shared" si="2"/>
        <v>0</v>
      </c>
      <c r="P43" s="4">
        <f t="shared" si="6"/>
        <v>0</v>
      </c>
    </row>
    <row r="44" spans="1:16" ht="15" x14ac:dyDescent="0.2">
      <c r="A44" s="20" t="s">
        <v>3</v>
      </c>
      <c r="B44" s="20" t="s">
        <v>67</v>
      </c>
      <c r="C44" s="20" t="s">
        <v>48</v>
      </c>
      <c r="D44" s="20" t="s">
        <v>30</v>
      </c>
      <c r="E44" s="21">
        <v>60</v>
      </c>
      <c r="F44" s="20"/>
      <c r="G44" s="16">
        <v>2.8</v>
      </c>
      <c r="H44" s="17">
        <v>1.0004001600640278E-4</v>
      </c>
      <c r="I44" s="18">
        <f t="shared" si="3"/>
        <v>2.8</v>
      </c>
      <c r="J44" s="32"/>
      <c r="K44" s="29">
        <f t="shared" si="4"/>
        <v>2.8</v>
      </c>
      <c r="N44" s="19">
        <f t="shared" si="5"/>
        <v>0</v>
      </c>
      <c r="O44" s="4">
        <f t="shared" si="2"/>
        <v>0</v>
      </c>
      <c r="P44" s="4">
        <f t="shared" si="6"/>
        <v>0</v>
      </c>
    </row>
    <row r="45" spans="1:16" ht="15" x14ac:dyDescent="0.2">
      <c r="A45" s="14" t="s">
        <v>3</v>
      </c>
      <c r="B45" s="14" t="s">
        <v>68</v>
      </c>
      <c r="C45" s="14"/>
      <c r="D45" s="14" t="s">
        <v>30</v>
      </c>
      <c r="E45" s="15">
        <v>210</v>
      </c>
      <c r="F45" s="14"/>
      <c r="G45" s="16">
        <v>8.5</v>
      </c>
      <c r="H45" s="17">
        <v>1.0004001600640278E-4</v>
      </c>
      <c r="I45" s="18">
        <f t="shared" si="3"/>
        <v>8.5</v>
      </c>
      <c r="J45" s="32"/>
      <c r="K45" s="29">
        <f t="shared" si="4"/>
        <v>8.5</v>
      </c>
      <c r="N45" s="19">
        <f t="shared" si="5"/>
        <v>0</v>
      </c>
      <c r="O45" s="4">
        <f t="shared" si="2"/>
        <v>0</v>
      </c>
      <c r="P45" s="4">
        <f t="shared" si="6"/>
        <v>0</v>
      </c>
    </row>
    <row r="46" spans="1:16" ht="15" x14ac:dyDescent="0.2">
      <c r="A46" s="20" t="s">
        <v>3</v>
      </c>
      <c r="B46" s="20" t="s">
        <v>69</v>
      </c>
      <c r="C46" s="20" t="s">
        <v>48</v>
      </c>
      <c r="D46" s="20" t="s">
        <v>30</v>
      </c>
      <c r="E46" s="21">
        <v>375</v>
      </c>
      <c r="F46" s="20"/>
      <c r="G46" s="16">
        <v>9.9</v>
      </c>
      <c r="H46" s="17">
        <v>1.0004001600640278E-4</v>
      </c>
      <c r="I46" s="18">
        <f t="shared" si="3"/>
        <v>9.9</v>
      </c>
      <c r="J46" s="32"/>
      <c r="K46" s="29">
        <f t="shared" si="4"/>
        <v>9.9</v>
      </c>
      <c r="N46" s="19">
        <f t="shared" si="5"/>
        <v>0</v>
      </c>
      <c r="O46" s="4">
        <f t="shared" si="2"/>
        <v>0</v>
      </c>
      <c r="P46" s="4">
        <f t="shared" si="6"/>
        <v>0</v>
      </c>
    </row>
    <row r="47" spans="1:16" ht="15" x14ac:dyDescent="0.2">
      <c r="A47" s="20" t="s">
        <v>5</v>
      </c>
      <c r="B47" s="20" t="s">
        <v>70</v>
      </c>
      <c r="C47" s="20" t="s">
        <v>71</v>
      </c>
      <c r="D47" s="20" t="s">
        <v>40</v>
      </c>
      <c r="E47" s="21">
        <v>1</v>
      </c>
      <c r="F47" s="20"/>
      <c r="G47" s="16">
        <v>38.799999999999997</v>
      </c>
      <c r="H47" s="17">
        <v>1.3905562224889985E-2</v>
      </c>
      <c r="I47" s="18">
        <f t="shared" si="3"/>
        <v>38.799999999999997</v>
      </c>
      <c r="J47" s="32">
        <f>+C3</f>
        <v>0</v>
      </c>
      <c r="K47" s="29">
        <f t="shared" si="4"/>
        <v>38.799999999999997</v>
      </c>
      <c r="N47" s="19">
        <f t="shared" si="5"/>
        <v>0</v>
      </c>
      <c r="O47" s="4">
        <f t="shared" si="2"/>
        <v>0</v>
      </c>
      <c r="P47" s="4">
        <f t="shared" si="6"/>
        <v>0</v>
      </c>
    </row>
    <row r="48" spans="1:16" ht="28.5" x14ac:dyDescent="0.2">
      <c r="A48" s="14" t="s">
        <v>5</v>
      </c>
      <c r="B48" s="14" t="s">
        <v>72</v>
      </c>
      <c r="C48" s="14" t="s">
        <v>73</v>
      </c>
      <c r="D48" s="14" t="s">
        <v>74</v>
      </c>
      <c r="E48" s="15">
        <v>500</v>
      </c>
      <c r="F48" s="14"/>
      <c r="G48" s="16">
        <v>20.8</v>
      </c>
      <c r="H48" s="17">
        <v>8.1032412965186245E-3</v>
      </c>
      <c r="I48" s="18">
        <f t="shared" si="3"/>
        <v>20.8</v>
      </c>
      <c r="J48" s="32"/>
      <c r="K48" s="29">
        <f t="shared" si="4"/>
        <v>20.8</v>
      </c>
      <c r="N48" s="19">
        <f t="shared" si="5"/>
        <v>0</v>
      </c>
      <c r="O48" s="4">
        <f t="shared" si="2"/>
        <v>0</v>
      </c>
      <c r="P48" s="4">
        <f t="shared" si="6"/>
        <v>0</v>
      </c>
    </row>
    <row r="49" spans="1:16" ht="15" x14ac:dyDescent="0.2">
      <c r="A49" s="14" t="s">
        <v>5</v>
      </c>
      <c r="B49" s="14" t="s">
        <v>75</v>
      </c>
      <c r="C49" s="14" t="s">
        <v>76</v>
      </c>
      <c r="D49" s="14" t="s">
        <v>74</v>
      </c>
      <c r="E49" s="15">
        <v>100</v>
      </c>
      <c r="F49" s="14"/>
      <c r="G49" s="16">
        <v>169</v>
      </c>
      <c r="H49" s="17">
        <v>6.1024409763905697E-3</v>
      </c>
      <c r="I49" s="18">
        <f t="shared" si="3"/>
        <v>169</v>
      </c>
      <c r="J49" s="32"/>
      <c r="K49" s="29">
        <f t="shared" si="4"/>
        <v>169</v>
      </c>
      <c r="N49" s="19">
        <f t="shared" si="5"/>
        <v>0</v>
      </c>
      <c r="O49" s="4">
        <f t="shared" si="2"/>
        <v>0</v>
      </c>
      <c r="P49" s="4">
        <f t="shared" si="6"/>
        <v>0</v>
      </c>
    </row>
    <row r="50" spans="1:16" ht="15" x14ac:dyDescent="0.2">
      <c r="A50" s="20" t="s">
        <v>5</v>
      </c>
      <c r="B50" s="20" t="s">
        <v>77</v>
      </c>
      <c r="C50" s="20" t="s">
        <v>78</v>
      </c>
      <c r="D50" s="20" t="s">
        <v>74</v>
      </c>
      <c r="E50" s="21">
        <v>1000</v>
      </c>
      <c r="F50" s="20"/>
      <c r="G50" s="16">
        <v>16.8</v>
      </c>
      <c r="H50" s="17">
        <v>6.1024409763905697E-3</v>
      </c>
      <c r="I50" s="18">
        <f t="shared" si="3"/>
        <v>16.8</v>
      </c>
      <c r="J50" s="32"/>
      <c r="K50" s="29">
        <f t="shared" si="4"/>
        <v>16.8</v>
      </c>
      <c r="N50" s="19">
        <f t="shared" si="5"/>
        <v>0</v>
      </c>
      <c r="O50" s="4">
        <f t="shared" si="2"/>
        <v>0</v>
      </c>
      <c r="P50" s="4">
        <f t="shared" si="6"/>
        <v>0</v>
      </c>
    </row>
    <row r="51" spans="1:16" ht="15" x14ac:dyDescent="0.2">
      <c r="A51" s="20" t="s">
        <v>5</v>
      </c>
      <c r="B51" s="20" t="s">
        <v>79</v>
      </c>
      <c r="C51" s="20" t="s">
        <v>80</v>
      </c>
      <c r="D51" s="20" t="s">
        <v>81</v>
      </c>
      <c r="E51" s="25">
        <v>1.25</v>
      </c>
      <c r="F51" s="20"/>
      <c r="G51" s="16">
        <v>12.6</v>
      </c>
      <c r="H51" s="17">
        <v>6.0024009603841669E-3</v>
      </c>
      <c r="I51" s="18">
        <f t="shared" si="3"/>
        <v>12.6</v>
      </c>
      <c r="J51" s="32"/>
      <c r="K51" s="29">
        <f t="shared" si="4"/>
        <v>12.6</v>
      </c>
      <c r="N51" s="19">
        <f t="shared" si="5"/>
        <v>0</v>
      </c>
      <c r="O51" s="4">
        <f t="shared" si="2"/>
        <v>0</v>
      </c>
      <c r="P51" s="4">
        <f t="shared" si="6"/>
        <v>0</v>
      </c>
    </row>
    <row r="52" spans="1:16" ht="15" x14ac:dyDescent="0.2">
      <c r="A52" s="14" t="s">
        <v>5</v>
      </c>
      <c r="B52" s="14" t="s">
        <v>82</v>
      </c>
      <c r="C52" s="14" t="s">
        <v>83</v>
      </c>
      <c r="D52" s="14" t="s">
        <v>40</v>
      </c>
      <c r="E52" s="15">
        <v>1</v>
      </c>
      <c r="F52" s="14"/>
      <c r="G52" s="16">
        <v>12</v>
      </c>
      <c r="H52" s="17">
        <v>5.0020008003201387E-3</v>
      </c>
      <c r="I52" s="18">
        <f t="shared" si="3"/>
        <v>12</v>
      </c>
      <c r="J52" s="32"/>
      <c r="K52" s="29">
        <f t="shared" si="4"/>
        <v>12</v>
      </c>
      <c r="N52" s="19">
        <f t="shared" si="5"/>
        <v>0</v>
      </c>
      <c r="O52" s="4">
        <f t="shared" si="2"/>
        <v>0</v>
      </c>
      <c r="P52" s="4">
        <f t="shared" si="6"/>
        <v>0</v>
      </c>
    </row>
    <row r="53" spans="1:16" ht="15" x14ac:dyDescent="0.2">
      <c r="A53" s="20" t="s">
        <v>5</v>
      </c>
      <c r="B53" s="20" t="s">
        <v>84</v>
      </c>
      <c r="C53" s="20" t="s">
        <v>85</v>
      </c>
      <c r="D53" s="20" t="s">
        <v>40</v>
      </c>
      <c r="E53" s="21">
        <v>5</v>
      </c>
      <c r="F53" s="20"/>
      <c r="G53" s="16">
        <v>12.9</v>
      </c>
      <c r="H53" s="17">
        <v>4.5018007202881245E-3</v>
      </c>
      <c r="I53" s="18">
        <f t="shared" si="3"/>
        <v>12.9</v>
      </c>
      <c r="J53" s="32"/>
      <c r="K53" s="29">
        <f t="shared" si="4"/>
        <v>12.9</v>
      </c>
      <c r="N53" s="19">
        <f t="shared" si="5"/>
        <v>0</v>
      </c>
      <c r="O53" s="4">
        <f t="shared" si="2"/>
        <v>0</v>
      </c>
      <c r="P53" s="4">
        <f t="shared" si="6"/>
        <v>0</v>
      </c>
    </row>
    <row r="54" spans="1:16" ht="15" x14ac:dyDescent="0.2">
      <c r="A54" s="14" t="s">
        <v>5</v>
      </c>
      <c r="B54" s="14" t="s">
        <v>86</v>
      </c>
      <c r="C54" s="14" t="s">
        <v>87</v>
      </c>
      <c r="D54" s="14" t="s">
        <v>40</v>
      </c>
      <c r="E54" s="15">
        <v>1</v>
      </c>
      <c r="F54" s="14"/>
      <c r="G54" s="16">
        <v>17.5</v>
      </c>
      <c r="H54" s="17">
        <v>4.4017607042817226E-3</v>
      </c>
      <c r="I54" s="18">
        <f t="shared" si="3"/>
        <v>17.5</v>
      </c>
      <c r="J54" s="32"/>
      <c r="K54" s="29">
        <f t="shared" si="4"/>
        <v>17.5</v>
      </c>
      <c r="N54" s="19">
        <f t="shared" si="5"/>
        <v>0</v>
      </c>
      <c r="O54" s="4">
        <f t="shared" si="2"/>
        <v>0</v>
      </c>
      <c r="P54" s="4">
        <f t="shared" si="6"/>
        <v>0</v>
      </c>
    </row>
    <row r="55" spans="1:16" ht="15" x14ac:dyDescent="0.2">
      <c r="A55" s="20" t="s">
        <v>5</v>
      </c>
      <c r="B55" s="20" t="s">
        <v>88</v>
      </c>
      <c r="C55" s="20" t="s">
        <v>87</v>
      </c>
      <c r="D55" s="20" t="s">
        <v>74</v>
      </c>
      <c r="E55" s="21">
        <v>600</v>
      </c>
      <c r="F55" s="20"/>
      <c r="G55" s="16">
        <v>17.2</v>
      </c>
      <c r="H55" s="17">
        <v>4.3017206882753197E-3</v>
      </c>
      <c r="I55" s="18">
        <f t="shared" si="3"/>
        <v>17.2</v>
      </c>
      <c r="J55" s="32"/>
      <c r="K55" s="29">
        <f t="shared" si="4"/>
        <v>17.2</v>
      </c>
      <c r="N55" s="19">
        <f t="shared" si="5"/>
        <v>0</v>
      </c>
      <c r="O55" s="4">
        <f t="shared" si="2"/>
        <v>0</v>
      </c>
      <c r="P55" s="4">
        <f t="shared" si="6"/>
        <v>0</v>
      </c>
    </row>
    <row r="56" spans="1:16" ht="15" x14ac:dyDescent="0.2">
      <c r="A56" s="14" t="s">
        <v>5</v>
      </c>
      <c r="B56" s="14" t="s">
        <v>89</v>
      </c>
      <c r="C56" s="14" t="s">
        <v>90</v>
      </c>
      <c r="D56" s="14" t="s">
        <v>30</v>
      </c>
      <c r="E56" s="15">
        <v>145</v>
      </c>
      <c r="F56" s="14"/>
      <c r="G56" s="16">
        <v>15.2</v>
      </c>
      <c r="H56" s="17">
        <v>4.0016006402561113E-3</v>
      </c>
      <c r="I56" s="18">
        <f t="shared" si="3"/>
        <v>15.2</v>
      </c>
      <c r="J56" s="32"/>
      <c r="K56" s="29">
        <f t="shared" si="4"/>
        <v>15.2</v>
      </c>
      <c r="N56" s="19">
        <f t="shared" si="5"/>
        <v>0</v>
      </c>
      <c r="O56" s="4">
        <f t="shared" si="2"/>
        <v>0</v>
      </c>
      <c r="P56" s="4">
        <f t="shared" si="6"/>
        <v>0</v>
      </c>
    </row>
    <row r="57" spans="1:16" ht="15" x14ac:dyDescent="0.2">
      <c r="A57" s="20" t="s">
        <v>5</v>
      </c>
      <c r="B57" s="20" t="s">
        <v>91</v>
      </c>
      <c r="C57" s="20" t="s">
        <v>92</v>
      </c>
      <c r="D57" s="20" t="s">
        <v>74</v>
      </c>
      <c r="E57" s="21">
        <v>1000</v>
      </c>
      <c r="F57" s="20"/>
      <c r="G57" s="16">
        <v>22.6</v>
      </c>
      <c r="H57" s="17">
        <v>3.4013605442176943E-3</v>
      </c>
      <c r="I57" s="18">
        <f t="shared" si="3"/>
        <v>22.6</v>
      </c>
      <c r="J57" s="32"/>
      <c r="K57" s="29">
        <f t="shared" si="4"/>
        <v>22.6</v>
      </c>
      <c r="N57" s="19">
        <f t="shared" si="5"/>
        <v>0</v>
      </c>
      <c r="O57" s="4">
        <f t="shared" si="2"/>
        <v>0</v>
      </c>
      <c r="P57" s="4">
        <f t="shared" si="6"/>
        <v>0</v>
      </c>
    </row>
    <row r="58" spans="1:16" ht="15" x14ac:dyDescent="0.2">
      <c r="A58" s="14" t="s">
        <v>5</v>
      </c>
      <c r="B58" s="14" t="s">
        <v>93</v>
      </c>
      <c r="C58" s="14" t="s">
        <v>94</v>
      </c>
      <c r="D58" s="14" t="s">
        <v>74</v>
      </c>
      <c r="E58" s="15">
        <v>750</v>
      </c>
      <c r="F58" s="14"/>
      <c r="G58" s="16">
        <v>9.3000000000000007</v>
      </c>
      <c r="H58" s="17">
        <v>3.0012004801920835E-3</v>
      </c>
      <c r="I58" s="18">
        <f t="shared" si="3"/>
        <v>9.3000000000000007</v>
      </c>
      <c r="J58" s="32"/>
      <c r="K58" s="29">
        <f t="shared" si="4"/>
        <v>9.3000000000000007</v>
      </c>
      <c r="N58" s="19">
        <f t="shared" si="5"/>
        <v>0</v>
      </c>
      <c r="O58" s="4">
        <f t="shared" si="2"/>
        <v>0</v>
      </c>
      <c r="P58" s="4">
        <f t="shared" si="6"/>
        <v>0</v>
      </c>
    </row>
    <row r="59" spans="1:16" ht="15" x14ac:dyDescent="0.2">
      <c r="A59" s="14" t="s">
        <v>5</v>
      </c>
      <c r="B59" s="14" t="s">
        <v>95</v>
      </c>
      <c r="C59" s="14" t="s">
        <v>96</v>
      </c>
      <c r="D59" s="14" t="s">
        <v>40</v>
      </c>
      <c r="E59" s="15">
        <v>1</v>
      </c>
      <c r="F59" s="14"/>
      <c r="G59" s="16">
        <v>15.7</v>
      </c>
      <c r="H59" s="17">
        <v>2.100840336134458E-3</v>
      </c>
      <c r="I59" s="18">
        <f t="shared" si="3"/>
        <v>15.7</v>
      </c>
      <c r="J59" s="32"/>
      <c r="K59" s="29">
        <f t="shared" si="4"/>
        <v>15.7</v>
      </c>
      <c r="N59" s="19">
        <f t="shared" si="5"/>
        <v>0</v>
      </c>
      <c r="O59" s="4">
        <f t="shared" si="2"/>
        <v>0</v>
      </c>
      <c r="P59" s="4">
        <f t="shared" si="6"/>
        <v>0</v>
      </c>
    </row>
    <row r="60" spans="1:16" ht="15" x14ac:dyDescent="0.2">
      <c r="A60" s="20" t="s">
        <v>5</v>
      </c>
      <c r="B60" s="20" t="s">
        <v>97</v>
      </c>
      <c r="C60" s="20" t="s">
        <v>98</v>
      </c>
      <c r="D60" s="20" t="s">
        <v>74</v>
      </c>
      <c r="E60" s="21">
        <v>500</v>
      </c>
      <c r="F60" s="20"/>
      <c r="G60" s="16">
        <v>23.3</v>
      </c>
      <c r="H60" s="17">
        <v>2.100840336134458E-3</v>
      </c>
      <c r="I60" s="18">
        <f t="shared" si="3"/>
        <v>23.3</v>
      </c>
      <c r="J60" s="32"/>
      <c r="K60" s="29">
        <f t="shared" si="4"/>
        <v>23.3</v>
      </c>
      <c r="N60" s="19">
        <f t="shared" si="5"/>
        <v>0</v>
      </c>
      <c r="O60" s="4">
        <f t="shared" si="2"/>
        <v>0</v>
      </c>
      <c r="P60" s="4">
        <f t="shared" si="6"/>
        <v>0</v>
      </c>
    </row>
    <row r="61" spans="1:16" ht="15" x14ac:dyDescent="0.2">
      <c r="A61" s="14" t="s">
        <v>5</v>
      </c>
      <c r="B61" s="14" t="s">
        <v>99</v>
      </c>
      <c r="C61" s="14" t="s">
        <v>100</v>
      </c>
      <c r="D61" s="14" t="s">
        <v>74</v>
      </c>
      <c r="E61" s="15">
        <v>100</v>
      </c>
      <c r="F61" s="14"/>
      <c r="G61" s="16">
        <v>66.900000000000006</v>
      </c>
      <c r="H61" s="17">
        <v>1.9007603041216528E-3</v>
      </c>
      <c r="I61" s="18">
        <f t="shared" si="3"/>
        <v>66.900000000000006</v>
      </c>
      <c r="J61" s="32"/>
      <c r="K61" s="29">
        <f t="shared" si="4"/>
        <v>66.900000000000006</v>
      </c>
      <c r="N61" s="19">
        <f t="shared" si="5"/>
        <v>0</v>
      </c>
      <c r="O61" s="4">
        <f t="shared" si="2"/>
        <v>0</v>
      </c>
      <c r="P61" s="4">
        <f t="shared" si="6"/>
        <v>0</v>
      </c>
    </row>
    <row r="62" spans="1:16" ht="15" x14ac:dyDescent="0.2">
      <c r="A62" s="20" t="s">
        <v>5</v>
      </c>
      <c r="B62" s="20" t="s">
        <v>101</v>
      </c>
      <c r="C62" s="20" t="s">
        <v>102</v>
      </c>
      <c r="D62" s="20" t="s">
        <v>103</v>
      </c>
      <c r="E62" s="21">
        <v>1</v>
      </c>
      <c r="F62" s="23"/>
      <c r="G62" s="16">
        <v>13.2</v>
      </c>
      <c r="H62" s="17">
        <v>1.9007603041216528E-3</v>
      </c>
      <c r="I62" s="18">
        <f t="shared" si="3"/>
        <v>13.2</v>
      </c>
      <c r="J62" s="32"/>
      <c r="K62" s="29">
        <f t="shared" si="4"/>
        <v>13.2</v>
      </c>
      <c r="N62" s="19">
        <f t="shared" si="5"/>
        <v>0</v>
      </c>
      <c r="O62" s="4">
        <f t="shared" si="2"/>
        <v>0</v>
      </c>
      <c r="P62" s="4">
        <f t="shared" si="6"/>
        <v>0</v>
      </c>
    </row>
    <row r="63" spans="1:16" ht="15" x14ac:dyDescent="0.2">
      <c r="A63" s="14" t="s">
        <v>5</v>
      </c>
      <c r="B63" s="14" t="s">
        <v>104</v>
      </c>
      <c r="C63" s="14" t="s">
        <v>105</v>
      </c>
      <c r="D63" s="14" t="s">
        <v>40</v>
      </c>
      <c r="E63" s="15">
        <v>1</v>
      </c>
      <c r="F63" s="14"/>
      <c r="G63" s="16">
        <v>19.7</v>
      </c>
      <c r="H63" s="17">
        <v>1.9007603041216528E-3</v>
      </c>
      <c r="I63" s="18">
        <f t="shared" si="3"/>
        <v>19.7</v>
      </c>
      <c r="J63" s="32"/>
      <c r="K63" s="29">
        <f t="shared" si="4"/>
        <v>19.7</v>
      </c>
      <c r="N63" s="19">
        <f t="shared" si="5"/>
        <v>0</v>
      </c>
      <c r="O63" s="4">
        <f t="shared" si="2"/>
        <v>0</v>
      </c>
      <c r="P63" s="4">
        <f t="shared" si="6"/>
        <v>0</v>
      </c>
    </row>
    <row r="64" spans="1:16" ht="15" x14ac:dyDescent="0.2">
      <c r="A64" s="20" t="s">
        <v>5</v>
      </c>
      <c r="B64" s="20" t="s">
        <v>106</v>
      </c>
      <c r="C64" s="20" t="s">
        <v>90</v>
      </c>
      <c r="D64" s="20" t="s">
        <v>40</v>
      </c>
      <c r="E64" s="21">
        <v>1</v>
      </c>
      <c r="F64" s="20"/>
      <c r="G64" s="16">
        <v>15.2</v>
      </c>
      <c r="H64" s="17">
        <v>1.9007603041216528E-3</v>
      </c>
      <c r="I64" s="18">
        <f t="shared" si="3"/>
        <v>15.2</v>
      </c>
      <c r="J64" s="32"/>
      <c r="K64" s="29">
        <f t="shared" si="4"/>
        <v>15.2</v>
      </c>
      <c r="N64" s="19">
        <f t="shared" si="5"/>
        <v>0</v>
      </c>
      <c r="O64" s="4">
        <f t="shared" si="2"/>
        <v>0</v>
      </c>
      <c r="P64" s="4">
        <f t="shared" si="6"/>
        <v>0</v>
      </c>
    </row>
    <row r="65" spans="1:16" ht="15" x14ac:dyDescent="0.2">
      <c r="A65" s="20" t="s">
        <v>5</v>
      </c>
      <c r="B65" s="20" t="s">
        <v>107</v>
      </c>
      <c r="C65" s="20" t="s">
        <v>108</v>
      </c>
      <c r="D65" s="20" t="s">
        <v>40</v>
      </c>
      <c r="E65" s="21">
        <v>4</v>
      </c>
      <c r="F65" s="20"/>
      <c r="G65" s="16">
        <v>43.7</v>
      </c>
      <c r="H65" s="17">
        <v>1.80072028811525E-3</v>
      </c>
      <c r="I65" s="18">
        <f t="shared" si="3"/>
        <v>43.7</v>
      </c>
      <c r="J65" s="32"/>
      <c r="K65" s="29">
        <f t="shared" si="4"/>
        <v>43.7</v>
      </c>
      <c r="N65" s="19">
        <f t="shared" si="5"/>
        <v>0</v>
      </c>
      <c r="O65" s="4">
        <f t="shared" si="2"/>
        <v>0</v>
      </c>
      <c r="P65" s="4">
        <f t="shared" si="6"/>
        <v>0</v>
      </c>
    </row>
    <row r="66" spans="1:16" ht="15" x14ac:dyDescent="0.2">
      <c r="A66" s="14" t="s">
        <v>5</v>
      </c>
      <c r="B66" s="14" t="s">
        <v>109</v>
      </c>
      <c r="C66" s="14" t="s">
        <v>87</v>
      </c>
      <c r="D66" s="14" t="s">
        <v>74</v>
      </c>
      <c r="E66" s="15">
        <v>750</v>
      </c>
      <c r="F66" s="14"/>
      <c r="G66" s="16">
        <v>18.600000000000001</v>
      </c>
      <c r="H66" s="17">
        <v>1.7006802721088472E-3</v>
      </c>
      <c r="I66" s="18">
        <f t="shared" si="3"/>
        <v>18.600000000000001</v>
      </c>
      <c r="J66" s="32"/>
      <c r="K66" s="29">
        <f t="shared" si="4"/>
        <v>18.600000000000001</v>
      </c>
      <c r="N66" s="19">
        <f t="shared" si="5"/>
        <v>0</v>
      </c>
      <c r="O66" s="4">
        <f t="shared" si="2"/>
        <v>0</v>
      </c>
      <c r="P66" s="4">
        <f t="shared" si="6"/>
        <v>0</v>
      </c>
    </row>
    <row r="67" spans="1:16" ht="15" x14ac:dyDescent="0.2">
      <c r="A67" s="20" t="s">
        <v>5</v>
      </c>
      <c r="B67" s="20" t="s">
        <v>110</v>
      </c>
      <c r="C67" s="20" t="s">
        <v>111</v>
      </c>
      <c r="D67" s="20" t="s">
        <v>30</v>
      </c>
      <c r="E67" s="21">
        <v>75</v>
      </c>
      <c r="F67" s="20"/>
      <c r="G67" s="16">
        <v>19</v>
      </c>
      <c r="H67" s="17">
        <v>1.6006402561024446E-3</v>
      </c>
      <c r="I67" s="18">
        <f t="shared" si="3"/>
        <v>19</v>
      </c>
      <c r="J67" s="32"/>
      <c r="K67" s="29">
        <f t="shared" si="4"/>
        <v>19</v>
      </c>
      <c r="N67" s="19">
        <f t="shared" si="5"/>
        <v>0</v>
      </c>
      <c r="O67" s="4">
        <f t="shared" si="2"/>
        <v>0</v>
      </c>
      <c r="P67" s="4">
        <f t="shared" si="6"/>
        <v>0</v>
      </c>
    </row>
    <row r="68" spans="1:16" ht="15" x14ac:dyDescent="0.2">
      <c r="A68" s="20" t="s">
        <v>5</v>
      </c>
      <c r="B68" s="20" t="s">
        <v>112</v>
      </c>
      <c r="C68" s="20" t="s">
        <v>113</v>
      </c>
      <c r="D68" s="20" t="s">
        <v>40</v>
      </c>
      <c r="E68" s="21">
        <v>1</v>
      </c>
      <c r="F68" s="20"/>
      <c r="G68" s="16">
        <v>12.9</v>
      </c>
      <c r="H68" s="17">
        <v>1.4005602240896389E-3</v>
      </c>
      <c r="I68" s="18">
        <f t="shared" si="3"/>
        <v>12.9</v>
      </c>
      <c r="J68" s="32"/>
      <c r="K68" s="29">
        <f t="shared" si="4"/>
        <v>12.9</v>
      </c>
      <c r="N68" s="19">
        <f t="shared" si="5"/>
        <v>0</v>
      </c>
      <c r="O68" s="4">
        <f t="shared" si="2"/>
        <v>0</v>
      </c>
      <c r="P68" s="4">
        <f t="shared" si="6"/>
        <v>0</v>
      </c>
    </row>
    <row r="69" spans="1:16" ht="15" x14ac:dyDescent="0.2">
      <c r="A69" s="14" t="s">
        <v>5</v>
      </c>
      <c r="B69" s="14" t="s">
        <v>114</v>
      </c>
      <c r="C69" s="14" t="s">
        <v>115</v>
      </c>
      <c r="D69" s="14" t="s">
        <v>74</v>
      </c>
      <c r="E69" s="15">
        <v>400</v>
      </c>
      <c r="F69" s="14"/>
      <c r="G69" s="16">
        <v>19.7</v>
      </c>
      <c r="H69" s="17">
        <v>1.4005602240896389E-3</v>
      </c>
      <c r="I69" s="18">
        <f t="shared" si="3"/>
        <v>19.7</v>
      </c>
      <c r="J69" s="32"/>
      <c r="K69" s="29">
        <f t="shared" si="4"/>
        <v>19.7</v>
      </c>
      <c r="N69" s="19">
        <f t="shared" si="5"/>
        <v>0</v>
      </c>
      <c r="O69" s="4">
        <f t="shared" si="2"/>
        <v>0</v>
      </c>
      <c r="P69" s="4">
        <f t="shared" si="6"/>
        <v>0</v>
      </c>
    </row>
    <row r="70" spans="1:16" ht="15" x14ac:dyDescent="0.2">
      <c r="A70" s="14" t="s">
        <v>5</v>
      </c>
      <c r="B70" s="14" t="s">
        <v>116</v>
      </c>
      <c r="C70" s="14" t="s">
        <v>90</v>
      </c>
      <c r="D70" s="14" t="s">
        <v>74</v>
      </c>
      <c r="E70" s="15">
        <v>500</v>
      </c>
      <c r="F70" s="14"/>
      <c r="G70" s="16">
        <v>27.7</v>
      </c>
      <c r="H70" s="17">
        <v>1.3005202080832361E-3</v>
      </c>
      <c r="I70" s="18">
        <f t="shared" si="3"/>
        <v>27.7</v>
      </c>
      <c r="J70" s="32"/>
      <c r="K70" s="29">
        <f t="shared" si="4"/>
        <v>27.7</v>
      </c>
      <c r="N70" s="19">
        <f t="shared" si="5"/>
        <v>0</v>
      </c>
      <c r="O70" s="4">
        <f t="shared" si="2"/>
        <v>0</v>
      </c>
      <c r="P70" s="4">
        <f t="shared" si="6"/>
        <v>0</v>
      </c>
    </row>
    <row r="71" spans="1:16" ht="15" x14ac:dyDescent="0.2">
      <c r="A71" s="20" t="s">
        <v>5</v>
      </c>
      <c r="B71" s="20" t="s">
        <v>117</v>
      </c>
      <c r="C71" s="20" t="s">
        <v>96</v>
      </c>
      <c r="D71" s="20" t="s">
        <v>40</v>
      </c>
      <c r="E71" s="21">
        <v>4</v>
      </c>
      <c r="F71" s="23"/>
      <c r="G71" s="16">
        <v>10.199999999999999</v>
      </c>
      <c r="H71" s="17">
        <v>1.2004801920768333E-3</v>
      </c>
      <c r="I71" s="18">
        <f t="shared" si="3"/>
        <v>10.199999999999999</v>
      </c>
      <c r="J71" s="32"/>
      <c r="K71" s="29">
        <f t="shared" si="4"/>
        <v>10.199999999999999</v>
      </c>
      <c r="N71" s="19">
        <f t="shared" si="5"/>
        <v>0</v>
      </c>
      <c r="O71" s="4">
        <f t="shared" si="2"/>
        <v>0</v>
      </c>
      <c r="P71" s="4">
        <f t="shared" si="6"/>
        <v>0</v>
      </c>
    </row>
    <row r="72" spans="1:16" ht="15" x14ac:dyDescent="0.2">
      <c r="A72" s="14" t="s">
        <v>5</v>
      </c>
      <c r="B72" s="14" t="s">
        <v>118</v>
      </c>
      <c r="C72" s="14"/>
      <c r="D72" s="14" t="s">
        <v>40</v>
      </c>
      <c r="E72" s="15">
        <v>1</v>
      </c>
      <c r="F72" s="24"/>
      <c r="G72" s="16">
        <v>5.8</v>
      </c>
      <c r="H72" s="17">
        <v>1.1004401760704306E-3</v>
      </c>
      <c r="I72" s="18">
        <f t="shared" si="3"/>
        <v>5.8</v>
      </c>
      <c r="J72" s="32"/>
      <c r="K72" s="29">
        <f t="shared" si="4"/>
        <v>5.8</v>
      </c>
      <c r="N72" s="19">
        <f t="shared" si="5"/>
        <v>0</v>
      </c>
      <c r="O72" s="4">
        <f t="shared" si="2"/>
        <v>0</v>
      </c>
      <c r="P72" s="4">
        <f t="shared" si="6"/>
        <v>0</v>
      </c>
    </row>
    <row r="73" spans="1:16" ht="15" x14ac:dyDescent="0.2">
      <c r="A73" s="20" t="s">
        <v>5</v>
      </c>
      <c r="B73" s="20" t="s">
        <v>119</v>
      </c>
      <c r="C73" s="20" t="s">
        <v>90</v>
      </c>
      <c r="D73" s="20" t="s">
        <v>40</v>
      </c>
      <c r="E73" s="21">
        <v>2</v>
      </c>
      <c r="F73" s="20"/>
      <c r="G73" s="16">
        <v>23.2</v>
      </c>
      <c r="H73" s="17">
        <v>1.1004401760704306E-3</v>
      </c>
      <c r="I73" s="18">
        <f t="shared" si="3"/>
        <v>23.2</v>
      </c>
      <c r="J73" s="32"/>
      <c r="K73" s="29">
        <f t="shared" si="4"/>
        <v>23.2</v>
      </c>
      <c r="N73" s="19">
        <f t="shared" si="5"/>
        <v>0</v>
      </c>
      <c r="O73" s="4">
        <f t="shared" si="2"/>
        <v>0</v>
      </c>
      <c r="P73" s="4">
        <f t="shared" si="6"/>
        <v>0</v>
      </c>
    </row>
    <row r="74" spans="1:16" ht="15" x14ac:dyDescent="0.2">
      <c r="A74" s="14" t="s">
        <v>5</v>
      </c>
      <c r="B74" s="14" t="s">
        <v>120</v>
      </c>
      <c r="C74" s="14" t="s">
        <v>121</v>
      </c>
      <c r="D74" s="14" t="s">
        <v>40</v>
      </c>
      <c r="E74" s="15">
        <v>4</v>
      </c>
      <c r="F74" s="14"/>
      <c r="G74" s="16">
        <v>52</v>
      </c>
      <c r="H74" s="17">
        <v>1.1004401760704306E-3</v>
      </c>
      <c r="I74" s="18">
        <f t="shared" si="3"/>
        <v>52</v>
      </c>
      <c r="J74" s="32"/>
      <c r="K74" s="29">
        <f t="shared" si="4"/>
        <v>52</v>
      </c>
      <c r="N74" s="19">
        <f t="shared" si="5"/>
        <v>0</v>
      </c>
      <c r="O74" s="4">
        <f t="shared" si="2"/>
        <v>0</v>
      </c>
      <c r="P74" s="4">
        <f t="shared" si="6"/>
        <v>0</v>
      </c>
    </row>
    <row r="75" spans="1:16" ht="15" x14ac:dyDescent="0.2">
      <c r="A75" s="14" t="s">
        <v>5</v>
      </c>
      <c r="B75" s="14" t="s">
        <v>122</v>
      </c>
      <c r="C75" s="14" t="s">
        <v>87</v>
      </c>
      <c r="D75" s="14" t="s">
        <v>40</v>
      </c>
      <c r="E75" s="15">
        <v>1</v>
      </c>
      <c r="F75" s="14"/>
      <c r="G75" s="16">
        <v>3.3</v>
      </c>
      <c r="H75" s="17">
        <v>1.0004001600640278E-3</v>
      </c>
      <c r="I75" s="18">
        <f t="shared" si="3"/>
        <v>3.3</v>
      </c>
      <c r="J75" s="32"/>
      <c r="K75" s="29">
        <f t="shared" si="4"/>
        <v>3.3</v>
      </c>
      <c r="N75" s="19">
        <f t="shared" si="5"/>
        <v>0</v>
      </c>
      <c r="O75" s="4">
        <f t="shared" si="2"/>
        <v>0</v>
      </c>
      <c r="P75" s="4">
        <f t="shared" si="6"/>
        <v>0</v>
      </c>
    </row>
    <row r="76" spans="1:16" ht="15" x14ac:dyDescent="0.2">
      <c r="A76" s="20" t="s">
        <v>5</v>
      </c>
      <c r="B76" s="20" t="s">
        <v>123</v>
      </c>
      <c r="C76" s="20" t="s">
        <v>98</v>
      </c>
      <c r="D76" s="20" t="s">
        <v>74</v>
      </c>
      <c r="E76" s="21">
        <v>700</v>
      </c>
      <c r="F76" s="20"/>
      <c r="G76" s="16">
        <v>16.3</v>
      </c>
      <c r="H76" s="17">
        <v>1.0004001600640278E-3</v>
      </c>
      <c r="I76" s="18">
        <f t="shared" si="3"/>
        <v>16.3</v>
      </c>
      <c r="J76" s="32"/>
      <c r="K76" s="29">
        <f t="shared" si="4"/>
        <v>16.3</v>
      </c>
      <c r="N76" s="19">
        <f t="shared" si="5"/>
        <v>0</v>
      </c>
      <c r="O76" s="4">
        <f t="shared" si="2"/>
        <v>0</v>
      </c>
      <c r="P76" s="4">
        <f t="shared" si="6"/>
        <v>0</v>
      </c>
    </row>
    <row r="77" spans="1:16" ht="15" x14ac:dyDescent="0.2">
      <c r="A77" s="14" t="s">
        <v>5</v>
      </c>
      <c r="B77" s="14" t="s">
        <v>124</v>
      </c>
      <c r="C77" s="14" t="s">
        <v>125</v>
      </c>
      <c r="D77" s="14" t="s">
        <v>40</v>
      </c>
      <c r="E77" s="15">
        <v>1</v>
      </c>
      <c r="F77" s="14" t="s">
        <v>126</v>
      </c>
      <c r="G77" s="16">
        <v>2.9</v>
      </c>
      <c r="H77" s="17">
        <v>1.0004001600640278E-3</v>
      </c>
      <c r="I77" s="18">
        <f t="shared" si="3"/>
        <v>2.9</v>
      </c>
      <c r="J77" s="32"/>
      <c r="K77" s="29">
        <f t="shared" si="4"/>
        <v>2.9</v>
      </c>
      <c r="N77" s="19">
        <f t="shared" si="5"/>
        <v>0</v>
      </c>
      <c r="O77" s="4">
        <f t="shared" si="2"/>
        <v>0</v>
      </c>
      <c r="P77" s="4">
        <f t="shared" si="6"/>
        <v>0</v>
      </c>
    </row>
    <row r="78" spans="1:16" ht="15" x14ac:dyDescent="0.2">
      <c r="A78" s="20" t="s">
        <v>5</v>
      </c>
      <c r="B78" s="20" t="s">
        <v>127</v>
      </c>
      <c r="C78" s="20" t="s">
        <v>128</v>
      </c>
      <c r="D78" s="20" t="s">
        <v>74</v>
      </c>
      <c r="E78" s="21">
        <v>120</v>
      </c>
      <c r="F78" s="20"/>
      <c r="G78" s="16">
        <v>18.399999999999999</v>
      </c>
      <c r="H78" s="17">
        <v>1.0004001600640278E-3</v>
      </c>
      <c r="I78" s="18">
        <f t="shared" si="3"/>
        <v>18.399999999999999</v>
      </c>
      <c r="J78" s="32"/>
      <c r="K78" s="29">
        <f t="shared" si="4"/>
        <v>18.399999999999999</v>
      </c>
      <c r="N78" s="19">
        <f t="shared" si="5"/>
        <v>0</v>
      </c>
      <c r="O78" s="4">
        <f t="shared" si="2"/>
        <v>0</v>
      </c>
      <c r="P78" s="4">
        <f t="shared" si="6"/>
        <v>0</v>
      </c>
    </row>
    <row r="79" spans="1:16" ht="15" x14ac:dyDescent="0.2">
      <c r="A79" s="20" t="s">
        <v>5</v>
      </c>
      <c r="B79" s="20" t="s">
        <v>129</v>
      </c>
      <c r="C79" s="20" t="s">
        <v>130</v>
      </c>
      <c r="D79" s="20" t="s">
        <v>40</v>
      </c>
      <c r="E79" s="21">
        <v>100</v>
      </c>
      <c r="F79" s="20"/>
      <c r="G79" s="16">
        <v>2.9</v>
      </c>
      <c r="H79" s="17">
        <v>8.0032012805122228E-4</v>
      </c>
      <c r="I79" s="18">
        <f t="shared" si="3"/>
        <v>2.9</v>
      </c>
      <c r="J79" s="32"/>
      <c r="K79" s="29">
        <f t="shared" si="4"/>
        <v>2.9</v>
      </c>
      <c r="N79" s="19">
        <f t="shared" si="5"/>
        <v>0</v>
      </c>
      <c r="O79" s="4">
        <f t="shared" si="2"/>
        <v>0</v>
      </c>
      <c r="P79" s="4">
        <f t="shared" si="6"/>
        <v>0</v>
      </c>
    </row>
    <row r="80" spans="1:16" ht="15" x14ac:dyDescent="0.2">
      <c r="A80" s="14" t="s">
        <v>5</v>
      </c>
      <c r="B80" s="14" t="s">
        <v>131</v>
      </c>
      <c r="C80" s="14" t="s">
        <v>96</v>
      </c>
      <c r="D80" s="14" t="s">
        <v>40</v>
      </c>
      <c r="E80" s="15">
        <v>4</v>
      </c>
      <c r="F80" s="24"/>
      <c r="G80" s="16">
        <v>11.2</v>
      </c>
      <c r="H80" s="17">
        <v>7.0028011204481945E-4</v>
      </c>
      <c r="I80" s="18">
        <f t="shared" si="3"/>
        <v>11.2</v>
      </c>
      <c r="J80" s="32"/>
      <c r="K80" s="29">
        <f t="shared" si="4"/>
        <v>11.2</v>
      </c>
      <c r="N80" s="19">
        <f t="shared" si="5"/>
        <v>0</v>
      </c>
      <c r="O80" s="4">
        <f t="shared" ref="O80:O142" si="7">+N80*H80</f>
        <v>0</v>
      </c>
      <c r="P80" s="4">
        <f t="shared" si="6"/>
        <v>0</v>
      </c>
    </row>
    <row r="81" spans="1:16" ht="15" x14ac:dyDescent="0.2">
      <c r="A81" s="20" t="s">
        <v>5</v>
      </c>
      <c r="B81" s="20" t="s">
        <v>132</v>
      </c>
      <c r="C81" s="20" t="s">
        <v>133</v>
      </c>
      <c r="D81" s="20" t="s">
        <v>30</v>
      </c>
      <c r="E81" s="21">
        <v>100</v>
      </c>
      <c r="F81" s="20"/>
      <c r="G81" s="16">
        <v>15.7</v>
      </c>
      <c r="H81" s="17">
        <v>6.0024009603841663E-4</v>
      </c>
      <c r="I81" s="18">
        <f t="shared" ref="I81:I144" si="8">+G81</f>
        <v>15.7</v>
      </c>
      <c r="J81" s="32"/>
      <c r="K81" s="29">
        <f t="shared" ref="K81:K144" si="9">ROUND(G81*(1-P81),1)</f>
        <v>15.7</v>
      </c>
      <c r="N81" s="19">
        <f t="shared" ref="N81:N144" si="10">ROUND(+(G81-I81)/G81,6)</f>
        <v>0</v>
      </c>
      <c r="O81" s="4">
        <f t="shared" si="7"/>
        <v>0</v>
      </c>
      <c r="P81" s="4">
        <f t="shared" ref="P81:P144" si="11">VLOOKUP(A81,$A$2:$C$10,3)</f>
        <v>0</v>
      </c>
    </row>
    <row r="82" spans="1:16" ht="15" x14ac:dyDescent="0.2">
      <c r="A82" s="14" t="s">
        <v>5</v>
      </c>
      <c r="B82" s="14" t="s">
        <v>134</v>
      </c>
      <c r="C82" s="14" t="s">
        <v>135</v>
      </c>
      <c r="D82" s="14" t="s">
        <v>74</v>
      </c>
      <c r="E82" s="15">
        <v>100</v>
      </c>
      <c r="F82" s="14"/>
      <c r="G82" s="16">
        <v>99</v>
      </c>
      <c r="H82" s="17">
        <v>6.0024009603841663E-4</v>
      </c>
      <c r="I82" s="18">
        <f t="shared" si="8"/>
        <v>99</v>
      </c>
      <c r="J82" s="32"/>
      <c r="K82" s="29">
        <f t="shared" si="9"/>
        <v>99</v>
      </c>
      <c r="N82" s="19">
        <f t="shared" si="10"/>
        <v>0</v>
      </c>
      <c r="O82" s="4">
        <f t="shared" si="7"/>
        <v>0</v>
      </c>
      <c r="P82" s="4">
        <f t="shared" si="11"/>
        <v>0</v>
      </c>
    </row>
    <row r="83" spans="1:16" ht="15" x14ac:dyDescent="0.2">
      <c r="A83" s="20" t="s">
        <v>5</v>
      </c>
      <c r="B83" s="20" t="s">
        <v>136</v>
      </c>
      <c r="C83" s="20" t="s">
        <v>137</v>
      </c>
      <c r="D83" s="20" t="s">
        <v>30</v>
      </c>
      <c r="E83" s="21">
        <v>200</v>
      </c>
      <c r="F83" s="20" t="s">
        <v>138</v>
      </c>
      <c r="G83" s="16">
        <v>17.2</v>
      </c>
      <c r="H83" s="17">
        <v>6.0024009603841663E-4</v>
      </c>
      <c r="I83" s="18">
        <f t="shared" si="8"/>
        <v>17.2</v>
      </c>
      <c r="J83" s="32"/>
      <c r="K83" s="29">
        <f t="shared" si="9"/>
        <v>17.2</v>
      </c>
      <c r="N83" s="19">
        <f t="shared" si="10"/>
        <v>0</v>
      </c>
      <c r="O83" s="4">
        <f t="shared" si="7"/>
        <v>0</v>
      </c>
      <c r="P83" s="4">
        <f t="shared" si="11"/>
        <v>0</v>
      </c>
    </row>
    <row r="84" spans="1:16" ht="15" x14ac:dyDescent="0.2">
      <c r="A84" s="20" t="s">
        <v>5</v>
      </c>
      <c r="B84" s="20" t="s">
        <v>139</v>
      </c>
      <c r="C84" s="20" t="s">
        <v>96</v>
      </c>
      <c r="D84" s="20" t="s">
        <v>140</v>
      </c>
      <c r="E84" s="21">
        <v>1</v>
      </c>
      <c r="F84" s="23"/>
      <c r="G84" s="16">
        <v>10.199999999999999</v>
      </c>
      <c r="H84" s="17">
        <v>5.0020008003201391E-4</v>
      </c>
      <c r="I84" s="18">
        <f t="shared" si="8"/>
        <v>10.199999999999999</v>
      </c>
      <c r="J84" s="32"/>
      <c r="K84" s="29">
        <f t="shared" si="9"/>
        <v>10.199999999999999</v>
      </c>
      <c r="N84" s="19">
        <f t="shared" si="10"/>
        <v>0</v>
      </c>
      <c r="O84" s="4">
        <f t="shared" si="7"/>
        <v>0</v>
      </c>
      <c r="P84" s="4">
        <f t="shared" si="11"/>
        <v>0</v>
      </c>
    </row>
    <row r="85" spans="1:16" ht="15" x14ac:dyDescent="0.2">
      <c r="A85" s="14" t="s">
        <v>5</v>
      </c>
      <c r="B85" s="14" t="s">
        <v>141</v>
      </c>
      <c r="C85" s="14"/>
      <c r="D85" s="14" t="s">
        <v>40</v>
      </c>
      <c r="E85" s="15">
        <v>1</v>
      </c>
      <c r="F85" s="24"/>
      <c r="G85" s="16">
        <v>14.9</v>
      </c>
      <c r="H85" s="17">
        <v>5.0020008003201391E-4</v>
      </c>
      <c r="I85" s="18">
        <f t="shared" si="8"/>
        <v>14.9</v>
      </c>
      <c r="J85" s="32"/>
      <c r="K85" s="29">
        <f t="shared" si="9"/>
        <v>14.9</v>
      </c>
      <c r="N85" s="19">
        <f t="shared" si="10"/>
        <v>0</v>
      </c>
      <c r="O85" s="4">
        <f t="shared" si="7"/>
        <v>0</v>
      </c>
      <c r="P85" s="4">
        <f t="shared" si="11"/>
        <v>0</v>
      </c>
    </row>
    <row r="86" spans="1:16" ht="15" x14ac:dyDescent="0.2">
      <c r="A86" s="20" t="s">
        <v>5</v>
      </c>
      <c r="B86" s="20" t="s">
        <v>142</v>
      </c>
      <c r="C86" s="20" t="s">
        <v>87</v>
      </c>
      <c r="D86" s="20" t="s">
        <v>74</v>
      </c>
      <c r="E86" s="21">
        <v>180</v>
      </c>
      <c r="F86" s="20"/>
      <c r="G86" s="16">
        <v>16.7</v>
      </c>
      <c r="H86" s="17">
        <v>4.0016006402561114E-4</v>
      </c>
      <c r="I86" s="18">
        <f t="shared" si="8"/>
        <v>16.7</v>
      </c>
      <c r="J86" s="32"/>
      <c r="K86" s="29">
        <f t="shared" si="9"/>
        <v>16.7</v>
      </c>
      <c r="N86" s="19">
        <f t="shared" si="10"/>
        <v>0</v>
      </c>
      <c r="O86" s="4">
        <f t="shared" si="7"/>
        <v>0</v>
      </c>
      <c r="P86" s="4">
        <f t="shared" si="11"/>
        <v>0</v>
      </c>
    </row>
    <row r="87" spans="1:16" ht="15" x14ac:dyDescent="0.2">
      <c r="A87" s="14" t="s">
        <v>5</v>
      </c>
      <c r="B87" s="14" t="s">
        <v>143</v>
      </c>
      <c r="C87" s="14" t="s">
        <v>108</v>
      </c>
      <c r="D87" s="14" t="s">
        <v>40</v>
      </c>
      <c r="E87" s="15">
        <v>4</v>
      </c>
      <c r="F87" s="14"/>
      <c r="G87" s="16">
        <v>45.2</v>
      </c>
      <c r="H87" s="17">
        <v>4.0016006402561114E-4</v>
      </c>
      <c r="I87" s="18">
        <f t="shared" si="8"/>
        <v>45.2</v>
      </c>
      <c r="J87" s="32"/>
      <c r="K87" s="29">
        <f t="shared" si="9"/>
        <v>45.2</v>
      </c>
      <c r="N87" s="19">
        <f t="shared" si="10"/>
        <v>0</v>
      </c>
      <c r="O87" s="4">
        <f t="shared" si="7"/>
        <v>0</v>
      </c>
      <c r="P87" s="4">
        <f t="shared" si="11"/>
        <v>0</v>
      </c>
    </row>
    <row r="88" spans="1:16" ht="15" x14ac:dyDescent="0.2">
      <c r="A88" s="20" t="s">
        <v>5</v>
      </c>
      <c r="B88" s="20" t="s">
        <v>144</v>
      </c>
      <c r="C88" s="20" t="s">
        <v>87</v>
      </c>
      <c r="D88" s="20" t="s">
        <v>40</v>
      </c>
      <c r="E88" s="21">
        <v>1</v>
      </c>
      <c r="F88" s="20"/>
      <c r="G88" s="16">
        <v>11.4</v>
      </c>
      <c r="H88" s="17">
        <v>3.0012004801920831E-4</v>
      </c>
      <c r="I88" s="18">
        <f t="shared" si="8"/>
        <v>11.4</v>
      </c>
      <c r="J88" s="32"/>
      <c r="K88" s="29">
        <f t="shared" si="9"/>
        <v>11.4</v>
      </c>
      <c r="N88" s="19">
        <f t="shared" si="10"/>
        <v>0</v>
      </c>
      <c r="O88" s="4">
        <f t="shared" si="7"/>
        <v>0</v>
      </c>
      <c r="P88" s="4">
        <f t="shared" si="11"/>
        <v>0</v>
      </c>
    </row>
    <row r="89" spans="1:16" ht="15" x14ac:dyDescent="0.2">
      <c r="A89" s="14" t="s">
        <v>5</v>
      </c>
      <c r="B89" s="14" t="s">
        <v>145</v>
      </c>
      <c r="C89" s="14" t="s">
        <v>121</v>
      </c>
      <c r="D89" s="14" t="s">
        <v>40</v>
      </c>
      <c r="E89" s="15">
        <v>1</v>
      </c>
      <c r="F89" s="14"/>
      <c r="G89" s="16">
        <v>48.5</v>
      </c>
      <c r="H89" s="17">
        <v>3.0012004801920831E-4</v>
      </c>
      <c r="I89" s="18">
        <f t="shared" si="8"/>
        <v>48.5</v>
      </c>
      <c r="J89" s="32"/>
      <c r="K89" s="29">
        <f t="shared" si="9"/>
        <v>48.5</v>
      </c>
      <c r="N89" s="19">
        <f t="shared" si="10"/>
        <v>0</v>
      </c>
      <c r="O89" s="4">
        <f t="shared" si="7"/>
        <v>0</v>
      </c>
      <c r="P89" s="4">
        <f t="shared" si="11"/>
        <v>0</v>
      </c>
    </row>
    <row r="90" spans="1:16" ht="15" x14ac:dyDescent="0.2">
      <c r="A90" s="20" t="s">
        <v>5</v>
      </c>
      <c r="B90" s="20" t="s">
        <v>146</v>
      </c>
      <c r="C90" s="20"/>
      <c r="D90" s="20" t="s">
        <v>74</v>
      </c>
      <c r="E90" s="21">
        <v>200</v>
      </c>
      <c r="F90" s="20"/>
      <c r="G90" s="16">
        <v>21.4</v>
      </c>
      <c r="H90" s="17">
        <v>3.0012004801920831E-4</v>
      </c>
      <c r="I90" s="18">
        <f t="shared" si="8"/>
        <v>21.4</v>
      </c>
      <c r="J90" s="32"/>
      <c r="K90" s="29">
        <f t="shared" si="9"/>
        <v>21.4</v>
      </c>
      <c r="N90" s="19">
        <f t="shared" si="10"/>
        <v>0</v>
      </c>
      <c r="O90" s="4">
        <f t="shared" si="7"/>
        <v>0</v>
      </c>
      <c r="P90" s="4">
        <f t="shared" si="11"/>
        <v>0</v>
      </c>
    </row>
    <row r="91" spans="1:16" ht="15" x14ac:dyDescent="0.2">
      <c r="A91" s="14" t="s">
        <v>5</v>
      </c>
      <c r="B91" s="14" t="s">
        <v>147</v>
      </c>
      <c r="C91" s="14" t="s">
        <v>148</v>
      </c>
      <c r="D91" s="14" t="s">
        <v>40</v>
      </c>
      <c r="E91" s="15">
        <v>1</v>
      </c>
      <c r="F91" s="14"/>
      <c r="G91" s="16">
        <v>46.5</v>
      </c>
      <c r="H91" s="17">
        <v>3.0012004801920831E-4</v>
      </c>
      <c r="I91" s="18">
        <f t="shared" si="8"/>
        <v>46.5</v>
      </c>
      <c r="J91" s="32"/>
      <c r="K91" s="29">
        <f t="shared" si="9"/>
        <v>46.5</v>
      </c>
      <c r="N91" s="19">
        <f t="shared" si="10"/>
        <v>0</v>
      </c>
      <c r="O91" s="4">
        <f t="shared" si="7"/>
        <v>0</v>
      </c>
      <c r="P91" s="4">
        <f t="shared" si="11"/>
        <v>0</v>
      </c>
    </row>
    <row r="92" spans="1:16" ht="15" x14ac:dyDescent="0.2">
      <c r="A92" s="14" t="s">
        <v>5</v>
      </c>
      <c r="B92" s="14" t="s">
        <v>149</v>
      </c>
      <c r="C92" s="14" t="s">
        <v>150</v>
      </c>
      <c r="D92" s="14" t="s">
        <v>40</v>
      </c>
      <c r="E92" s="15">
        <v>1</v>
      </c>
      <c r="F92" s="14"/>
      <c r="G92" s="16">
        <v>16.899999999999999</v>
      </c>
      <c r="H92" s="17">
        <v>2.0008003201280557E-4</v>
      </c>
      <c r="I92" s="18">
        <f t="shared" si="8"/>
        <v>16.899999999999999</v>
      </c>
      <c r="J92" s="32"/>
      <c r="K92" s="29">
        <f t="shared" si="9"/>
        <v>16.899999999999999</v>
      </c>
      <c r="N92" s="19">
        <f t="shared" si="10"/>
        <v>0</v>
      </c>
      <c r="O92" s="4">
        <f t="shared" si="7"/>
        <v>0</v>
      </c>
      <c r="P92" s="4">
        <f t="shared" si="11"/>
        <v>0</v>
      </c>
    </row>
    <row r="93" spans="1:16" ht="15" x14ac:dyDescent="0.2">
      <c r="A93" s="20" t="s">
        <v>5</v>
      </c>
      <c r="B93" s="20" t="s">
        <v>151</v>
      </c>
      <c r="C93" s="20" t="s">
        <v>152</v>
      </c>
      <c r="D93" s="20" t="s">
        <v>40</v>
      </c>
      <c r="E93" s="21">
        <v>4</v>
      </c>
      <c r="F93" s="20"/>
      <c r="G93" s="16">
        <v>69.900000000000006</v>
      </c>
      <c r="H93" s="17">
        <v>2.0008003201280557E-4</v>
      </c>
      <c r="I93" s="18">
        <f t="shared" si="8"/>
        <v>69.900000000000006</v>
      </c>
      <c r="J93" s="32"/>
      <c r="K93" s="29">
        <f t="shared" si="9"/>
        <v>69.900000000000006</v>
      </c>
      <c r="N93" s="19">
        <f t="shared" si="10"/>
        <v>0</v>
      </c>
      <c r="O93" s="4">
        <f t="shared" si="7"/>
        <v>0</v>
      </c>
      <c r="P93" s="4">
        <f t="shared" si="11"/>
        <v>0</v>
      </c>
    </row>
    <row r="94" spans="1:16" ht="15" x14ac:dyDescent="0.2">
      <c r="A94" s="14" t="s">
        <v>5</v>
      </c>
      <c r="B94" s="14" t="s">
        <v>153</v>
      </c>
      <c r="C94" s="14" t="s">
        <v>154</v>
      </c>
      <c r="D94" s="14" t="s">
        <v>40</v>
      </c>
      <c r="E94" s="15">
        <v>28</v>
      </c>
      <c r="F94" s="14"/>
      <c r="G94" s="16">
        <v>20.9</v>
      </c>
      <c r="H94" s="17">
        <v>2.0008003201280557E-4</v>
      </c>
      <c r="I94" s="18">
        <f t="shared" si="8"/>
        <v>20.9</v>
      </c>
      <c r="J94" s="32"/>
      <c r="K94" s="29">
        <f t="shared" si="9"/>
        <v>20.9</v>
      </c>
      <c r="N94" s="19">
        <f t="shared" si="10"/>
        <v>0</v>
      </c>
      <c r="O94" s="4">
        <f t="shared" si="7"/>
        <v>0</v>
      </c>
      <c r="P94" s="4">
        <f t="shared" si="11"/>
        <v>0</v>
      </c>
    </row>
    <row r="95" spans="1:16" ht="15" x14ac:dyDescent="0.2">
      <c r="A95" s="20" t="s">
        <v>5</v>
      </c>
      <c r="B95" s="20" t="s">
        <v>155</v>
      </c>
      <c r="C95" s="20" t="s">
        <v>83</v>
      </c>
      <c r="D95" s="20" t="s">
        <v>74</v>
      </c>
      <c r="E95" s="21">
        <v>700</v>
      </c>
      <c r="F95" s="20"/>
      <c r="G95" s="16">
        <v>12.4</v>
      </c>
      <c r="H95" s="17">
        <v>2.0008003201280557E-4</v>
      </c>
      <c r="I95" s="18">
        <f t="shared" si="8"/>
        <v>12.4</v>
      </c>
      <c r="J95" s="32"/>
      <c r="K95" s="29">
        <f t="shared" si="9"/>
        <v>12.4</v>
      </c>
      <c r="N95" s="19">
        <f t="shared" si="10"/>
        <v>0</v>
      </c>
      <c r="O95" s="4">
        <f t="shared" si="7"/>
        <v>0</v>
      </c>
      <c r="P95" s="4">
        <f t="shared" si="11"/>
        <v>0</v>
      </c>
    </row>
    <row r="96" spans="1:16" ht="15" x14ac:dyDescent="0.2">
      <c r="A96" s="14" t="s">
        <v>5</v>
      </c>
      <c r="B96" s="14" t="s">
        <v>156</v>
      </c>
      <c r="C96" s="14" t="s">
        <v>157</v>
      </c>
      <c r="D96" s="14" t="s">
        <v>40</v>
      </c>
      <c r="E96" s="15">
        <v>4</v>
      </c>
      <c r="F96" s="14"/>
      <c r="G96" s="16">
        <v>44.3</v>
      </c>
      <c r="H96" s="17">
        <v>2.0008003201280557E-4</v>
      </c>
      <c r="I96" s="18">
        <f t="shared" si="8"/>
        <v>44.3</v>
      </c>
      <c r="J96" s="32"/>
      <c r="K96" s="29">
        <f t="shared" si="9"/>
        <v>44.3</v>
      </c>
      <c r="N96" s="19">
        <f t="shared" si="10"/>
        <v>0</v>
      </c>
      <c r="O96" s="4">
        <f t="shared" si="7"/>
        <v>0</v>
      </c>
      <c r="P96" s="4">
        <f t="shared" si="11"/>
        <v>0</v>
      </c>
    </row>
    <row r="97" spans="1:16" ht="15" x14ac:dyDescent="0.2">
      <c r="A97" s="20" t="s">
        <v>5</v>
      </c>
      <c r="B97" s="20" t="s">
        <v>158</v>
      </c>
      <c r="C97" s="20"/>
      <c r="D97" s="20" t="s">
        <v>74</v>
      </c>
      <c r="E97" s="21">
        <v>100</v>
      </c>
      <c r="F97" s="20"/>
      <c r="G97" s="16">
        <v>13.7</v>
      </c>
      <c r="H97" s="17">
        <v>2.0008003201280557E-4</v>
      </c>
      <c r="I97" s="18">
        <f t="shared" si="8"/>
        <v>13.7</v>
      </c>
      <c r="J97" s="32"/>
      <c r="K97" s="29">
        <f t="shared" si="9"/>
        <v>13.7</v>
      </c>
      <c r="N97" s="19">
        <f t="shared" si="10"/>
        <v>0</v>
      </c>
      <c r="O97" s="4">
        <f t="shared" si="7"/>
        <v>0</v>
      </c>
      <c r="P97" s="4">
        <f t="shared" si="11"/>
        <v>0</v>
      </c>
    </row>
    <row r="98" spans="1:16" ht="15" x14ac:dyDescent="0.2">
      <c r="A98" s="14" t="s">
        <v>5</v>
      </c>
      <c r="B98" s="14" t="s">
        <v>159</v>
      </c>
      <c r="C98" s="14" t="s">
        <v>160</v>
      </c>
      <c r="D98" s="14" t="s">
        <v>74</v>
      </c>
      <c r="E98" s="15">
        <v>500</v>
      </c>
      <c r="F98" s="14"/>
      <c r="G98" s="16">
        <v>14.9</v>
      </c>
      <c r="H98" s="17">
        <v>2.0008003201280557E-4</v>
      </c>
      <c r="I98" s="18">
        <f t="shared" si="8"/>
        <v>14.9</v>
      </c>
      <c r="J98" s="32"/>
      <c r="K98" s="29">
        <f t="shared" si="9"/>
        <v>14.9</v>
      </c>
      <c r="N98" s="19">
        <f t="shared" si="10"/>
        <v>0</v>
      </c>
      <c r="O98" s="4">
        <f t="shared" si="7"/>
        <v>0</v>
      </c>
      <c r="P98" s="4">
        <f t="shared" si="11"/>
        <v>0</v>
      </c>
    </row>
    <row r="99" spans="1:16" ht="15" x14ac:dyDescent="0.2">
      <c r="A99" s="14" t="s">
        <v>5</v>
      </c>
      <c r="B99" s="14" t="s">
        <v>161</v>
      </c>
      <c r="C99" s="14" t="s">
        <v>162</v>
      </c>
      <c r="D99" s="14" t="s">
        <v>40</v>
      </c>
      <c r="E99" s="15">
        <v>1</v>
      </c>
      <c r="F99" s="14"/>
      <c r="G99" s="16">
        <v>3.6</v>
      </c>
      <c r="H99" s="17">
        <v>1.0004001600640278E-4</v>
      </c>
      <c r="I99" s="18">
        <f t="shared" si="8"/>
        <v>3.6</v>
      </c>
      <c r="J99" s="32"/>
      <c r="K99" s="29">
        <f t="shared" si="9"/>
        <v>3.6</v>
      </c>
      <c r="N99" s="19">
        <f t="shared" si="10"/>
        <v>0</v>
      </c>
      <c r="O99" s="4">
        <f t="shared" si="7"/>
        <v>0</v>
      </c>
      <c r="P99" s="4">
        <f t="shared" si="11"/>
        <v>0</v>
      </c>
    </row>
    <row r="100" spans="1:16" ht="15" x14ac:dyDescent="0.2">
      <c r="A100" s="20" t="s">
        <v>5</v>
      </c>
      <c r="B100" s="20" t="s">
        <v>163</v>
      </c>
      <c r="C100" s="20" t="s">
        <v>160</v>
      </c>
      <c r="D100" s="20" t="s">
        <v>40</v>
      </c>
      <c r="E100" s="21">
        <v>1</v>
      </c>
      <c r="F100" s="20" t="s">
        <v>126</v>
      </c>
      <c r="G100" s="16">
        <v>3.8</v>
      </c>
      <c r="H100" s="17">
        <v>1.0004001600640278E-4</v>
      </c>
      <c r="I100" s="18">
        <f t="shared" si="8"/>
        <v>3.8</v>
      </c>
      <c r="J100" s="32"/>
      <c r="K100" s="29">
        <f t="shared" si="9"/>
        <v>3.8</v>
      </c>
      <c r="N100" s="19">
        <f t="shared" si="10"/>
        <v>0</v>
      </c>
      <c r="O100" s="4">
        <f t="shared" si="7"/>
        <v>0</v>
      </c>
      <c r="P100" s="4">
        <f t="shared" si="11"/>
        <v>0</v>
      </c>
    </row>
    <row r="101" spans="1:16" ht="15" x14ac:dyDescent="0.2">
      <c r="A101" s="14" t="s">
        <v>5</v>
      </c>
      <c r="B101" s="14" t="s">
        <v>164</v>
      </c>
      <c r="C101" s="14" t="s">
        <v>150</v>
      </c>
      <c r="D101" s="14" t="s">
        <v>40</v>
      </c>
      <c r="E101" s="15">
        <v>1</v>
      </c>
      <c r="F101" s="14"/>
      <c r="G101" s="16">
        <v>14.8</v>
      </c>
      <c r="H101" s="17">
        <v>1.0004001600640278E-4</v>
      </c>
      <c r="I101" s="18">
        <f t="shared" si="8"/>
        <v>14.8</v>
      </c>
      <c r="J101" s="32"/>
      <c r="K101" s="29">
        <f t="shared" si="9"/>
        <v>14.8</v>
      </c>
      <c r="N101" s="19">
        <f t="shared" si="10"/>
        <v>0</v>
      </c>
      <c r="O101" s="4">
        <f t="shared" si="7"/>
        <v>0</v>
      </c>
      <c r="P101" s="4">
        <f t="shared" si="11"/>
        <v>0</v>
      </c>
    </row>
    <row r="102" spans="1:16" ht="15" x14ac:dyDescent="0.2">
      <c r="A102" s="20" t="s">
        <v>5</v>
      </c>
      <c r="B102" s="20" t="s">
        <v>165</v>
      </c>
      <c r="C102" s="20" t="s">
        <v>166</v>
      </c>
      <c r="D102" s="20" t="s">
        <v>40</v>
      </c>
      <c r="E102" s="21">
        <v>1</v>
      </c>
      <c r="F102" s="20" t="s">
        <v>167</v>
      </c>
      <c r="G102" s="16">
        <v>22.2</v>
      </c>
      <c r="H102" s="17">
        <v>1.0004001600640278E-4</v>
      </c>
      <c r="I102" s="18">
        <f t="shared" si="8"/>
        <v>22.2</v>
      </c>
      <c r="J102" s="32"/>
      <c r="K102" s="29">
        <f t="shared" si="9"/>
        <v>22.2</v>
      </c>
      <c r="N102" s="19">
        <f t="shared" si="10"/>
        <v>0</v>
      </c>
      <c r="O102" s="4">
        <f t="shared" si="7"/>
        <v>0</v>
      </c>
      <c r="P102" s="4">
        <f t="shared" si="11"/>
        <v>0</v>
      </c>
    </row>
    <row r="103" spans="1:16" ht="28.5" x14ac:dyDescent="0.2">
      <c r="A103" s="14" t="s">
        <v>5</v>
      </c>
      <c r="B103" s="14" t="s">
        <v>168</v>
      </c>
      <c r="C103" s="14"/>
      <c r="D103" s="14" t="s">
        <v>74</v>
      </c>
      <c r="E103" s="15">
        <v>140</v>
      </c>
      <c r="F103" s="14" t="s">
        <v>169</v>
      </c>
      <c r="G103" s="16">
        <v>9.9</v>
      </c>
      <c r="H103" s="17">
        <v>1.0004001600640278E-4</v>
      </c>
      <c r="I103" s="18">
        <f t="shared" si="8"/>
        <v>9.9</v>
      </c>
      <c r="J103" s="32"/>
      <c r="K103" s="29">
        <f t="shared" si="9"/>
        <v>9.9</v>
      </c>
      <c r="N103" s="19">
        <f t="shared" si="10"/>
        <v>0</v>
      </c>
      <c r="O103" s="4">
        <f t="shared" si="7"/>
        <v>0</v>
      </c>
      <c r="P103" s="4">
        <f t="shared" si="11"/>
        <v>0</v>
      </c>
    </row>
    <row r="104" spans="1:16" ht="15" x14ac:dyDescent="0.2">
      <c r="A104" s="20" t="s">
        <v>5</v>
      </c>
      <c r="B104" s="20" t="s">
        <v>170</v>
      </c>
      <c r="C104" s="20" t="s">
        <v>154</v>
      </c>
      <c r="D104" s="20" t="s">
        <v>40</v>
      </c>
      <c r="E104" s="21">
        <v>24</v>
      </c>
      <c r="F104" s="20"/>
      <c r="G104" s="16">
        <v>20.9</v>
      </c>
      <c r="H104" s="17">
        <v>1.0004001600640278E-4</v>
      </c>
      <c r="I104" s="18">
        <f t="shared" si="8"/>
        <v>20.9</v>
      </c>
      <c r="J104" s="32"/>
      <c r="K104" s="29">
        <f t="shared" si="9"/>
        <v>20.9</v>
      </c>
      <c r="N104" s="19">
        <f t="shared" si="10"/>
        <v>0</v>
      </c>
      <c r="O104" s="4">
        <f t="shared" si="7"/>
        <v>0</v>
      </c>
      <c r="P104" s="4">
        <f t="shared" si="11"/>
        <v>0</v>
      </c>
    </row>
    <row r="105" spans="1:16" ht="15" x14ac:dyDescent="0.2">
      <c r="A105" s="14" t="s">
        <v>5</v>
      </c>
      <c r="B105" s="14" t="s">
        <v>171</v>
      </c>
      <c r="C105" s="14" t="s">
        <v>137</v>
      </c>
      <c r="D105" s="14" t="s">
        <v>30</v>
      </c>
      <c r="E105" s="15">
        <v>200</v>
      </c>
      <c r="F105" s="14"/>
      <c r="G105" s="16">
        <v>17.2</v>
      </c>
      <c r="H105" s="17">
        <v>1.0004001600640278E-4</v>
      </c>
      <c r="I105" s="18">
        <f t="shared" si="8"/>
        <v>17.2</v>
      </c>
      <c r="J105" s="32"/>
      <c r="K105" s="29">
        <f t="shared" si="9"/>
        <v>17.2</v>
      </c>
      <c r="N105" s="19">
        <f t="shared" si="10"/>
        <v>0</v>
      </c>
      <c r="O105" s="4">
        <f t="shared" si="7"/>
        <v>0</v>
      </c>
      <c r="P105" s="4">
        <f t="shared" si="11"/>
        <v>0</v>
      </c>
    </row>
    <row r="106" spans="1:16" ht="15" x14ac:dyDescent="0.2">
      <c r="A106" s="20" t="s">
        <v>5</v>
      </c>
      <c r="B106" s="20" t="s">
        <v>172</v>
      </c>
      <c r="C106" s="20" t="s">
        <v>94</v>
      </c>
      <c r="D106" s="20" t="s">
        <v>173</v>
      </c>
      <c r="E106" s="21">
        <v>3</v>
      </c>
      <c r="F106" s="23"/>
      <c r="G106" s="16">
        <v>8.9</v>
      </c>
      <c r="H106" s="17">
        <v>1.0004001600640278E-4</v>
      </c>
      <c r="I106" s="18">
        <f t="shared" si="8"/>
        <v>8.9</v>
      </c>
      <c r="J106" s="32"/>
      <c r="K106" s="29">
        <f t="shared" si="9"/>
        <v>8.9</v>
      </c>
      <c r="N106" s="19">
        <f t="shared" si="10"/>
        <v>0</v>
      </c>
      <c r="O106" s="4">
        <f t="shared" si="7"/>
        <v>0</v>
      </c>
      <c r="P106" s="4">
        <f t="shared" si="11"/>
        <v>0</v>
      </c>
    </row>
    <row r="107" spans="1:16" ht="15" x14ac:dyDescent="0.2">
      <c r="A107" s="14" t="s">
        <v>5</v>
      </c>
      <c r="B107" s="14" t="s">
        <v>174</v>
      </c>
      <c r="C107" s="14" t="s">
        <v>154</v>
      </c>
      <c r="D107" s="14" t="s">
        <v>40</v>
      </c>
      <c r="E107" s="15">
        <v>68</v>
      </c>
      <c r="F107" s="14"/>
      <c r="G107" s="16">
        <v>20</v>
      </c>
      <c r="H107" s="17">
        <v>1.0004001600640278E-4</v>
      </c>
      <c r="I107" s="18">
        <f t="shared" si="8"/>
        <v>20</v>
      </c>
      <c r="J107" s="32"/>
      <c r="K107" s="29">
        <f t="shared" si="9"/>
        <v>20</v>
      </c>
      <c r="N107" s="19">
        <f t="shared" si="10"/>
        <v>0</v>
      </c>
      <c r="O107" s="4">
        <f t="shared" si="7"/>
        <v>0</v>
      </c>
      <c r="P107" s="4">
        <f t="shared" si="11"/>
        <v>0</v>
      </c>
    </row>
    <row r="108" spans="1:16" ht="15" x14ac:dyDescent="0.2">
      <c r="A108" s="20" t="s">
        <v>5</v>
      </c>
      <c r="B108" s="20" t="s">
        <v>175</v>
      </c>
      <c r="C108" s="20" t="s">
        <v>176</v>
      </c>
      <c r="D108" s="20" t="s">
        <v>74</v>
      </c>
      <c r="E108" s="21">
        <v>60</v>
      </c>
      <c r="F108" s="20" t="s">
        <v>177</v>
      </c>
      <c r="G108" s="16">
        <v>21.9</v>
      </c>
      <c r="H108" s="17">
        <v>1.0004001600640278E-4</v>
      </c>
      <c r="I108" s="18">
        <f t="shared" si="8"/>
        <v>21.9</v>
      </c>
      <c r="J108" s="32"/>
      <c r="K108" s="29">
        <f t="shared" si="9"/>
        <v>21.9</v>
      </c>
      <c r="N108" s="19">
        <f t="shared" si="10"/>
        <v>0</v>
      </c>
      <c r="O108" s="4">
        <f t="shared" si="7"/>
        <v>0</v>
      </c>
      <c r="P108" s="4">
        <f t="shared" si="11"/>
        <v>0</v>
      </c>
    </row>
    <row r="109" spans="1:16" ht="15" x14ac:dyDescent="0.2">
      <c r="A109" s="14" t="s">
        <v>5</v>
      </c>
      <c r="B109" s="14" t="s">
        <v>178</v>
      </c>
      <c r="C109" s="14" t="s">
        <v>94</v>
      </c>
      <c r="D109" s="14" t="s">
        <v>40</v>
      </c>
      <c r="E109" s="15">
        <v>1</v>
      </c>
      <c r="F109" s="14"/>
      <c r="G109" s="16">
        <v>19.600000000000001</v>
      </c>
      <c r="H109" s="17">
        <v>1.0004001600640278E-4</v>
      </c>
      <c r="I109" s="18">
        <f t="shared" si="8"/>
        <v>19.600000000000001</v>
      </c>
      <c r="J109" s="32"/>
      <c r="K109" s="29">
        <f t="shared" si="9"/>
        <v>19.600000000000001</v>
      </c>
      <c r="N109" s="19">
        <f t="shared" si="10"/>
        <v>0</v>
      </c>
      <c r="O109" s="4">
        <f t="shared" si="7"/>
        <v>0</v>
      </c>
      <c r="P109" s="4">
        <f t="shared" si="11"/>
        <v>0</v>
      </c>
    </row>
    <row r="110" spans="1:16" ht="15" x14ac:dyDescent="0.2">
      <c r="A110" s="20" t="s">
        <v>5</v>
      </c>
      <c r="B110" s="20" t="s">
        <v>179</v>
      </c>
      <c r="C110" s="20" t="s">
        <v>180</v>
      </c>
      <c r="D110" s="20" t="s">
        <v>74</v>
      </c>
      <c r="E110" s="21">
        <v>750</v>
      </c>
      <c r="F110" s="20"/>
      <c r="G110" s="16">
        <v>18.600000000000001</v>
      </c>
      <c r="H110" s="17">
        <v>1.0004001600640278E-4</v>
      </c>
      <c r="I110" s="18">
        <f t="shared" si="8"/>
        <v>18.600000000000001</v>
      </c>
      <c r="J110" s="32"/>
      <c r="K110" s="29">
        <f t="shared" si="9"/>
        <v>18.600000000000001</v>
      </c>
      <c r="N110" s="19">
        <f t="shared" si="10"/>
        <v>0</v>
      </c>
      <c r="O110" s="4">
        <f t="shared" si="7"/>
        <v>0</v>
      </c>
      <c r="P110" s="4">
        <f t="shared" si="11"/>
        <v>0</v>
      </c>
    </row>
    <row r="111" spans="1:16" ht="15" x14ac:dyDescent="0.2">
      <c r="A111" s="14" t="s">
        <v>5</v>
      </c>
      <c r="B111" s="14" t="s">
        <v>181</v>
      </c>
      <c r="C111" s="14" t="s">
        <v>150</v>
      </c>
      <c r="D111" s="14" t="s">
        <v>40</v>
      </c>
      <c r="E111" s="15">
        <v>1</v>
      </c>
      <c r="F111" s="14"/>
      <c r="G111" s="16">
        <v>14.8</v>
      </c>
      <c r="H111" s="17">
        <v>1.0004001600640278E-4</v>
      </c>
      <c r="I111" s="18">
        <f t="shared" si="8"/>
        <v>14.8</v>
      </c>
      <c r="J111" s="32"/>
      <c r="K111" s="29">
        <f t="shared" si="9"/>
        <v>14.8</v>
      </c>
      <c r="N111" s="19">
        <f t="shared" si="10"/>
        <v>0</v>
      </c>
      <c r="O111" s="4">
        <f t="shared" si="7"/>
        <v>0</v>
      </c>
      <c r="P111" s="4">
        <f t="shared" si="11"/>
        <v>0</v>
      </c>
    </row>
    <row r="112" spans="1:16" ht="15" x14ac:dyDescent="0.2">
      <c r="A112" s="20" t="s">
        <v>5</v>
      </c>
      <c r="B112" s="20" t="s">
        <v>182</v>
      </c>
      <c r="C112" s="20" t="s">
        <v>183</v>
      </c>
      <c r="D112" s="20" t="s">
        <v>40</v>
      </c>
      <c r="E112" s="21">
        <v>1</v>
      </c>
      <c r="F112" s="20"/>
      <c r="G112" s="16">
        <v>11.6</v>
      </c>
      <c r="H112" s="17">
        <v>1.0004001600640278E-4</v>
      </c>
      <c r="I112" s="18">
        <f t="shared" si="8"/>
        <v>11.6</v>
      </c>
      <c r="J112" s="32"/>
      <c r="K112" s="29">
        <f t="shared" si="9"/>
        <v>11.6</v>
      </c>
      <c r="N112" s="19">
        <f t="shared" si="10"/>
        <v>0</v>
      </c>
      <c r="O112" s="4">
        <f t="shared" si="7"/>
        <v>0</v>
      </c>
      <c r="P112" s="4">
        <f t="shared" si="11"/>
        <v>0</v>
      </c>
    </row>
    <row r="113" spans="1:16" ht="15" x14ac:dyDescent="0.2">
      <c r="A113" s="14" t="s">
        <v>5</v>
      </c>
      <c r="B113" s="14" t="s">
        <v>184</v>
      </c>
      <c r="C113" s="14" t="s">
        <v>185</v>
      </c>
      <c r="D113" s="14" t="s">
        <v>40</v>
      </c>
      <c r="E113" s="15">
        <v>1</v>
      </c>
      <c r="F113" s="14"/>
      <c r="G113" s="16">
        <v>5</v>
      </c>
      <c r="H113" s="17">
        <v>1.0004001600640278E-4</v>
      </c>
      <c r="I113" s="18">
        <f t="shared" si="8"/>
        <v>5</v>
      </c>
      <c r="J113" s="32"/>
      <c r="K113" s="29">
        <f t="shared" si="9"/>
        <v>5</v>
      </c>
      <c r="N113" s="19">
        <f t="shared" si="10"/>
        <v>0</v>
      </c>
      <c r="O113" s="4">
        <f t="shared" si="7"/>
        <v>0</v>
      </c>
      <c r="P113" s="4">
        <f t="shared" si="11"/>
        <v>0</v>
      </c>
    </row>
    <row r="114" spans="1:16" ht="15" x14ac:dyDescent="0.2">
      <c r="A114" s="20" t="s">
        <v>5</v>
      </c>
      <c r="B114" s="20" t="s">
        <v>186</v>
      </c>
      <c r="C114" s="20" t="s">
        <v>90</v>
      </c>
      <c r="D114" s="20" t="s">
        <v>30</v>
      </c>
      <c r="E114" s="21">
        <v>145</v>
      </c>
      <c r="F114" s="20"/>
      <c r="G114" s="16">
        <v>10.4</v>
      </c>
      <c r="H114" s="17">
        <v>1.0004001600640278E-4</v>
      </c>
      <c r="I114" s="18">
        <f t="shared" si="8"/>
        <v>10.4</v>
      </c>
      <c r="J114" s="32"/>
      <c r="K114" s="29">
        <f t="shared" si="9"/>
        <v>10.4</v>
      </c>
      <c r="N114" s="19">
        <f t="shared" si="10"/>
        <v>0</v>
      </c>
      <c r="O114" s="4">
        <f t="shared" si="7"/>
        <v>0</v>
      </c>
      <c r="P114" s="4">
        <f t="shared" si="11"/>
        <v>0</v>
      </c>
    </row>
    <row r="115" spans="1:16" ht="28.5" x14ac:dyDescent="0.2">
      <c r="A115" s="20" t="s">
        <v>5</v>
      </c>
      <c r="B115" s="20" t="s">
        <v>187</v>
      </c>
      <c r="C115" s="20"/>
      <c r="D115" s="20" t="s">
        <v>40</v>
      </c>
      <c r="E115" s="21">
        <v>1</v>
      </c>
      <c r="F115" s="20"/>
      <c r="G115" s="16">
        <v>9.4</v>
      </c>
      <c r="H115" s="17">
        <v>0</v>
      </c>
      <c r="I115" s="18">
        <f t="shared" si="8"/>
        <v>9.4</v>
      </c>
      <c r="J115" s="32"/>
      <c r="K115" s="29">
        <f t="shared" si="9"/>
        <v>9.4</v>
      </c>
      <c r="N115" s="19">
        <f t="shared" si="10"/>
        <v>0</v>
      </c>
      <c r="O115" s="4">
        <f t="shared" si="7"/>
        <v>0</v>
      </c>
      <c r="P115" s="4">
        <f t="shared" si="11"/>
        <v>0</v>
      </c>
    </row>
    <row r="116" spans="1:16" ht="15" x14ac:dyDescent="0.2">
      <c r="A116" s="20" t="s">
        <v>5</v>
      </c>
      <c r="B116" s="20" t="s">
        <v>188</v>
      </c>
      <c r="C116" s="20" t="s">
        <v>189</v>
      </c>
      <c r="D116" s="20" t="s">
        <v>40</v>
      </c>
      <c r="E116" s="21">
        <v>68</v>
      </c>
      <c r="F116" s="20"/>
      <c r="G116" s="16">
        <v>20.3</v>
      </c>
      <c r="H116" s="17">
        <v>0</v>
      </c>
      <c r="I116" s="18">
        <f t="shared" si="8"/>
        <v>20.3</v>
      </c>
      <c r="J116" s="32"/>
      <c r="K116" s="29">
        <f t="shared" si="9"/>
        <v>20.3</v>
      </c>
      <c r="N116" s="19">
        <f t="shared" si="10"/>
        <v>0</v>
      </c>
      <c r="O116" s="4">
        <f t="shared" si="7"/>
        <v>0</v>
      </c>
      <c r="P116" s="4">
        <f t="shared" si="11"/>
        <v>0</v>
      </c>
    </row>
    <row r="117" spans="1:16" ht="28.5" x14ac:dyDescent="0.2">
      <c r="A117" s="14" t="s">
        <v>5</v>
      </c>
      <c r="B117" s="14" t="s">
        <v>190</v>
      </c>
      <c r="C117" s="14"/>
      <c r="D117" s="14" t="s">
        <v>74</v>
      </c>
      <c r="E117" s="15">
        <v>50</v>
      </c>
      <c r="F117" s="14" t="s">
        <v>191</v>
      </c>
      <c r="G117" s="16">
        <v>19.899999999999999</v>
      </c>
      <c r="H117" s="17">
        <v>0</v>
      </c>
      <c r="I117" s="18">
        <f t="shared" si="8"/>
        <v>19.899999999999999</v>
      </c>
      <c r="J117" s="32"/>
      <c r="K117" s="29">
        <f t="shared" si="9"/>
        <v>19.899999999999999</v>
      </c>
      <c r="N117" s="19">
        <f t="shared" si="10"/>
        <v>0</v>
      </c>
      <c r="O117" s="4">
        <f t="shared" si="7"/>
        <v>0</v>
      </c>
      <c r="P117" s="4">
        <f t="shared" si="11"/>
        <v>0</v>
      </c>
    </row>
    <row r="118" spans="1:16" ht="15" x14ac:dyDescent="0.2">
      <c r="A118" s="20" t="s">
        <v>5</v>
      </c>
      <c r="B118" s="20" t="s">
        <v>192</v>
      </c>
      <c r="C118" s="20" t="s">
        <v>154</v>
      </c>
      <c r="D118" s="20" t="s">
        <v>40</v>
      </c>
      <c r="E118" s="21">
        <v>28</v>
      </c>
      <c r="F118" s="20"/>
      <c r="G118" s="16">
        <v>20.9</v>
      </c>
      <c r="H118" s="17">
        <v>0</v>
      </c>
      <c r="I118" s="18">
        <f t="shared" si="8"/>
        <v>20.9</v>
      </c>
      <c r="J118" s="32"/>
      <c r="K118" s="29">
        <f t="shared" si="9"/>
        <v>20.9</v>
      </c>
      <c r="N118" s="19">
        <f t="shared" si="10"/>
        <v>0</v>
      </c>
      <c r="O118" s="4">
        <f t="shared" si="7"/>
        <v>0</v>
      </c>
      <c r="P118" s="4">
        <f t="shared" si="11"/>
        <v>0</v>
      </c>
    </row>
    <row r="119" spans="1:16" ht="15" x14ac:dyDescent="0.2">
      <c r="A119" s="14" t="s">
        <v>5</v>
      </c>
      <c r="B119" s="14" t="s">
        <v>193</v>
      </c>
      <c r="C119" s="14" t="s">
        <v>194</v>
      </c>
      <c r="D119" s="14" t="s">
        <v>74</v>
      </c>
      <c r="E119" s="15">
        <v>100</v>
      </c>
      <c r="F119" s="24"/>
      <c r="G119" s="16">
        <v>39.9</v>
      </c>
      <c r="H119" s="17">
        <v>0</v>
      </c>
      <c r="I119" s="18">
        <f t="shared" si="8"/>
        <v>39.9</v>
      </c>
      <c r="J119" s="32"/>
      <c r="K119" s="29">
        <f t="shared" si="9"/>
        <v>39.9</v>
      </c>
      <c r="N119" s="19">
        <f t="shared" si="10"/>
        <v>0</v>
      </c>
      <c r="O119" s="4">
        <f t="shared" si="7"/>
        <v>0</v>
      </c>
      <c r="P119" s="4">
        <f t="shared" si="11"/>
        <v>0</v>
      </c>
    </row>
    <row r="120" spans="1:16" ht="15" x14ac:dyDescent="0.2">
      <c r="A120" s="20" t="s">
        <v>5</v>
      </c>
      <c r="B120" s="20" t="s">
        <v>195</v>
      </c>
      <c r="C120" s="20" t="s">
        <v>196</v>
      </c>
      <c r="D120" s="20" t="s">
        <v>40</v>
      </c>
      <c r="E120" s="21">
        <v>32</v>
      </c>
      <c r="F120" s="20"/>
      <c r="G120" s="16">
        <v>24.1</v>
      </c>
      <c r="H120" s="17">
        <v>0</v>
      </c>
      <c r="I120" s="18">
        <f t="shared" si="8"/>
        <v>24.1</v>
      </c>
      <c r="J120" s="32"/>
      <c r="K120" s="29">
        <f t="shared" si="9"/>
        <v>24.1</v>
      </c>
      <c r="N120" s="19">
        <f t="shared" si="10"/>
        <v>0</v>
      </c>
      <c r="O120" s="4">
        <f t="shared" si="7"/>
        <v>0</v>
      </c>
      <c r="P120" s="4">
        <f t="shared" si="11"/>
        <v>0</v>
      </c>
    </row>
    <row r="121" spans="1:16" ht="15" x14ac:dyDescent="0.2">
      <c r="A121" s="14" t="s">
        <v>5</v>
      </c>
      <c r="B121" s="14" t="s">
        <v>197</v>
      </c>
      <c r="C121" s="14" t="s">
        <v>150</v>
      </c>
      <c r="D121" s="14" t="s">
        <v>40</v>
      </c>
      <c r="E121" s="15">
        <v>1</v>
      </c>
      <c r="F121" s="14"/>
      <c r="G121" s="16">
        <v>14.8</v>
      </c>
      <c r="H121" s="17">
        <v>0</v>
      </c>
      <c r="I121" s="18">
        <f t="shared" si="8"/>
        <v>14.8</v>
      </c>
      <c r="J121" s="32"/>
      <c r="K121" s="29">
        <f t="shared" si="9"/>
        <v>14.8</v>
      </c>
      <c r="N121" s="19">
        <f t="shared" si="10"/>
        <v>0</v>
      </c>
      <c r="O121" s="4">
        <f t="shared" si="7"/>
        <v>0</v>
      </c>
      <c r="P121" s="4">
        <f t="shared" si="11"/>
        <v>0</v>
      </c>
    </row>
    <row r="122" spans="1:16" ht="15" x14ac:dyDescent="0.2">
      <c r="A122" s="14" t="s">
        <v>5</v>
      </c>
      <c r="B122" s="14" t="s">
        <v>198</v>
      </c>
      <c r="C122" s="14" t="s">
        <v>199</v>
      </c>
      <c r="D122" s="14" t="s">
        <v>74</v>
      </c>
      <c r="E122" s="15">
        <v>60</v>
      </c>
      <c r="F122" s="24"/>
      <c r="G122" s="16">
        <v>3.9</v>
      </c>
      <c r="H122" s="17">
        <v>0</v>
      </c>
      <c r="I122" s="18">
        <f t="shared" si="8"/>
        <v>3.9</v>
      </c>
      <c r="J122" s="32"/>
      <c r="K122" s="29">
        <f t="shared" si="9"/>
        <v>3.9</v>
      </c>
      <c r="N122" s="19">
        <f t="shared" si="10"/>
        <v>0</v>
      </c>
      <c r="O122" s="4">
        <f t="shared" si="7"/>
        <v>0</v>
      </c>
      <c r="P122" s="4">
        <f t="shared" si="11"/>
        <v>0</v>
      </c>
    </row>
    <row r="123" spans="1:16" ht="15" x14ac:dyDescent="0.2">
      <c r="A123" s="20" t="s">
        <v>5</v>
      </c>
      <c r="B123" s="20" t="s">
        <v>200</v>
      </c>
      <c r="C123" s="20" t="s">
        <v>125</v>
      </c>
      <c r="D123" s="20" t="s">
        <v>40</v>
      </c>
      <c r="E123" s="21">
        <v>4</v>
      </c>
      <c r="F123" s="20"/>
      <c r="G123" s="16">
        <v>11.5</v>
      </c>
      <c r="H123" s="17">
        <v>0</v>
      </c>
      <c r="I123" s="18">
        <f t="shared" si="8"/>
        <v>11.5</v>
      </c>
      <c r="J123" s="32"/>
      <c r="K123" s="29">
        <f t="shared" si="9"/>
        <v>11.5</v>
      </c>
      <c r="N123" s="19">
        <f t="shared" si="10"/>
        <v>0</v>
      </c>
      <c r="O123" s="4">
        <f t="shared" si="7"/>
        <v>0</v>
      </c>
      <c r="P123" s="4">
        <f t="shared" si="11"/>
        <v>0</v>
      </c>
    </row>
    <row r="124" spans="1:16" ht="15" x14ac:dyDescent="0.2">
      <c r="A124" s="14" t="s">
        <v>5</v>
      </c>
      <c r="B124" s="14" t="s">
        <v>201</v>
      </c>
      <c r="C124" s="14" t="s">
        <v>83</v>
      </c>
      <c r="D124" s="14" t="s">
        <v>40</v>
      </c>
      <c r="E124" s="15">
        <v>1</v>
      </c>
      <c r="F124" s="14"/>
      <c r="G124" s="16">
        <v>12</v>
      </c>
      <c r="H124" s="17">
        <v>0</v>
      </c>
      <c r="I124" s="18">
        <f t="shared" si="8"/>
        <v>12</v>
      </c>
      <c r="J124" s="32"/>
      <c r="K124" s="29">
        <f t="shared" si="9"/>
        <v>12</v>
      </c>
      <c r="N124" s="19">
        <f t="shared" si="10"/>
        <v>0</v>
      </c>
      <c r="O124" s="4">
        <f t="shared" si="7"/>
        <v>0</v>
      </c>
      <c r="P124" s="4">
        <f t="shared" si="11"/>
        <v>0</v>
      </c>
    </row>
    <row r="125" spans="1:16" ht="15" x14ac:dyDescent="0.2">
      <c r="A125" s="20" t="s">
        <v>5</v>
      </c>
      <c r="B125" s="20" t="s">
        <v>202</v>
      </c>
      <c r="C125" s="20" t="s">
        <v>96</v>
      </c>
      <c r="D125" s="20" t="s">
        <v>40</v>
      </c>
      <c r="E125" s="21">
        <v>1</v>
      </c>
      <c r="F125" s="20"/>
      <c r="G125" s="16">
        <v>20.2</v>
      </c>
      <c r="H125" s="17">
        <v>0</v>
      </c>
      <c r="I125" s="18">
        <f t="shared" si="8"/>
        <v>20.2</v>
      </c>
      <c r="J125" s="32"/>
      <c r="K125" s="29">
        <f t="shared" si="9"/>
        <v>20.2</v>
      </c>
      <c r="N125" s="19">
        <f t="shared" si="10"/>
        <v>0</v>
      </c>
      <c r="O125" s="4">
        <f t="shared" si="7"/>
        <v>0</v>
      </c>
      <c r="P125" s="4">
        <f t="shared" si="11"/>
        <v>0</v>
      </c>
    </row>
    <row r="126" spans="1:16" ht="42.75" x14ac:dyDescent="0.2">
      <c r="A126" s="14" t="s">
        <v>5</v>
      </c>
      <c r="B126" s="14" t="s">
        <v>203</v>
      </c>
      <c r="C126" s="14" t="s">
        <v>204</v>
      </c>
      <c r="D126" s="14" t="s">
        <v>40</v>
      </c>
      <c r="E126" s="15">
        <v>1</v>
      </c>
      <c r="F126" s="14" t="s">
        <v>205</v>
      </c>
      <c r="G126" s="16">
        <v>51.9</v>
      </c>
      <c r="H126" s="17">
        <v>0</v>
      </c>
      <c r="I126" s="18">
        <f t="shared" si="8"/>
        <v>51.9</v>
      </c>
      <c r="J126" s="32"/>
      <c r="K126" s="29">
        <f t="shared" si="9"/>
        <v>51.9</v>
      </c>
      <c r="N126" s="19">
        <f t="shared" si="10"/>
        <v>0</v>
      </c>
      <c r="O126" s="4">
        <f t="shared" si="7"/>
        <v>0</v>
      </c>
      <c r="P126" s="4">
        <f t="shared" si="11"/>
        <v>0</v>
      </c>
    </row>
    <row r="127" spans="1:16" ht="15" x14ac:dyDescent="0.2">
      <c r="A127" s="20" t="s">
        <v>5</v>
      </c>
      <c r="B127" s="20" t="s">
        <v>206</v>
      </c>
      <c r="C127" s="20" t="s">
        <v>121</v>
      </c>
      <c r="D127" s="20" t="s">
        <v>40</v>
      </c>
      <c r="E127" s="21">
        <v>1</v>
      </c>
      <c r="F127" s="20"/>
      <c r="G127" s="16">
        <v>47.4</v>
      </c>
      <c r="H127" s="17">
        <v>0</v>
      </c>
      <c r="I127" s="18">
        <f t="shared" si="8"/>
        <v>47.4</v>
      </c>
      <c r="J127" s="32"/>
      <c r="K127" s="29">
        <f t="shared" si="9"/>
        <v>47.4</v>
      </c>
      <c r="N127" s="19">
        <f t="shared" si="10"/>
        <v>0</v>
      </c>
      <c r="O127" s="4">
        <f t="shared" si="7"/>
        <v>0</v>
      </c>
      <c r="P127" s="4">
        <f t="shared" si="11"/>
        <v>0</v>
      </c>
    </row>
    <row r="128" spans="1:16" ht="15" x14ac:dyDescent="0.2">
      <c r="A128" s="14" t="s">
        <v>5</v>
      </c>
      <c r="B128" s="14" t="s">
        <v>207</v>
      </c>
      <c r="C128" s="14" t="s">
        <v>154</v>
      </c>
      <c r="D128" s="14" t="s">
        <v>40</v>
      </c>
      <c r="E128" s="15">
        <v>80</v>
      </c>
      <c r="F128" s="14"/>
      <c r="G128" s="16">
        <v>20</v>
      </c>
      <c r="H128" s="17">
        <v>0</v>
      </c>
      <c r="I128" s="18">
        <f t="shared" si="8"/>
        <v>20</v>
      </c>
      <c r="J128" s="32"/>
      <c r="K128" s="29">
        <f t="shared" si="9"/>
        <v>20</v>
      </c>
      <c r="N128" s="19">
        <f t="shared" si="10"/>
        <v>0</v>
      </c>
      <c r="O128" s="4">
        <f t="shared" si="7"/>
        <v>0</v>
      </c>
      <c r="P128" s="4">
        <f t="shared" si="11"/>
        <v>0</v>
      </c>
    </row>
    <row r="129" spans="1:16" ht="15" x14ac:dyDescent="0.2">
      <c r="A129" s="20" t="s">
        <v>5</v>
      </c>
      <c r="B129" s="20" t="s">
        <v>208</v>
      </c>
      <c r="C129" s="20" t="s">
        <v>98</v>
      </c>
      <c r="D129" s="20" t="s">
        <v>74</v>
      </c>
      <c r="E129" s="21">
        <v>700</v>
      </c>
      <c r="F129" s="20"/>
      <c r="G129" s="16">
        <v>14.2</v>
      </c>
      <c r="H129" s="17">
        <v>0</v>
      </c>
      <c r="I129" s="18">
        <f t="shared" si="8"/>
        <v>14.2</v>
      </c>
      <c r="J129" s="32"/>
      <c r="K129" s="29">
        <f t="shared" si="9"/>
        <v>14.2</v>
      </c>
      <c r="N129" s="19">
        <f t="shared" si="10"/>
        <v>0</v>
      </c>
      <c r="O129" s="4">
        <f t="shared" si="7"/>
        <v>0</v>
      </c>
      <c r="P129" s="4">
        <f t="shared" si="11"/>
        <v>0</v>
      </c>
    </row>
    <row r="130" spans="1:16" ht="28.5" x14ac:dyDescent="0.2">
      <c r="A130" s="20" t="s">
        <v>6</v>
      </c>
      <c r="B130" s="14" t="s">
        <v>209</v>
      </c>
      <c r="C130" s="14" t="s">
        <v>210</v>
      </c>
      <c r="D130" s="14" t="s">
        <v>30</v>
      </c>
      <c r="E130" s="15">
        <v>50</v>
      </c>
      <c r="F130" s="14"/>
      <c r="G130" s="16">
        <v>3.9</v>
      </c>
      <c r="H130" s="17">
        <v>1.3405362144857973E-2</v>
      </c>
      <c r="I130" s="18">
        <f t="shared" si="8"/>
        <v>3.9</v>
      </c>
      <c r="J130" s="32">
        <f>+C4</f>
        <v>0</v>
      </c>
      <c r="K130" s="29">
        <f t="shared" si="9"/>
        <v>3.9</v>
      </c>
      <c r="N130" s="19">
        <f t="shared" si="10"/>
        <v>0</v>
      </c>
      <c r="O130" s="4">
        <f t="shared" si="7"/>
        <v>0</v>
      </c>
      <c r="P130" s="4">
        <f t="shared" si="11"/>
        <v>0</v>
      </c>
    </row>
    <row r="131" spans="1:16" ht="15" x14ac:dyDescent="0.2">
      <c r="A131" s="20" t="s">
        <v>6</v>
      </c>
      <c r="B131" s="20" t="s">
        <v>211</v>
      </c>
      <c r="C131" s="20" t="s">
        <v>36</v>
      </c>
      <c r="D131" s="20" t="s">
        <v>30</v>
      </c>
      <c r="E131" s="21">
        <v>390</v>
      </c>
      <c r="F131" s="20"/>
      <c r="G131" s="16">
        <v>22.2</v>
      </c>
      <c r="H131" s="17">
        <v>1.2404961984793943E-2</v>
      </c>
      <c r="I131" s="18">
        <f t="shared" si="8"/>
        <v>22.2</v>
      </c>
      <c r="J131" s="32"/>
      <c r="K131" s="29">
        <f t="shared" si="9"/>
        <v>22.2</v>
      </c>
      <c r="N131" s="19">
        <f t="shared" si="10"/>
        <v>0</v>
      </c>
      <c r="O131" s="4">
        <f t="shared" si="7"/>
        <v>0</v>
      </c>
      <c r="P131" s="4">
        <f t="shared" si="11"/>
        <v>0</v>
      </c>
    </row>
    <row r="132" spans="1:16" ht="15" x14ac:dyDescent="0.2">
      <c r="A132" s="14" t="s">
        <v>6</v>
      </c>
      <c r="B132" s="14" t="s">
        <v>212</v>
      </c>
      <c r="C132" s="14" t="s">
        <v>213</v>
      </c>
      <c r="D132" s="14" t="s">
        <v>40</v>
      </c>
      <c r="E132" s="15">
        <v>1</v>
      </c>
      <c r="F132" s="14"/>
      <c r="G132" s="16">
        <v>11.2</v>
      </c>
      <c r="H132" s="17">
        <v>8.2032813125250282E-3</v>
      </c>
      <c r="I132" s="18">
        <f t="shared" si="8"/>
        <v>11.2</v>
      </c>
      <c r="J132" s="32"/>
      <c r="K132" s="29">
        <f t="shared" si="9"/>
        <v>11.2</v>
      </c>
      <c r="N132" s="19">
        <f t="shared" si="10"/>
        <v>0</v>
      </c>
      <c r="O132" s="4">
        <f t="shared" si="7"/>
        <v>0</v>
      </c>
      <c r="P132" s="4">
        <f t="shared" si="11"/>
        <v>0</v>
      </c>
    </row>
    <row r="133" spans="1:16" ht="15" x14ac:dyDescent="0.2">
      <c r="A133" s="20" t="s">
        <v>6</v>
      </c>
      <c r="B133" s="20" t="s">
        <v>214</v>
      </c>
      <c r="C133" s="20" t="s">
        <v>36</v>
      </c>
      <c r="D133" s="20" t="s">
        <v>40</v>
      </c>
      <c r="E133" s="21">
        <v>1</v>
      </c>
      <c r="F133" s="20"/>
      <c r="G133" s="16">
        <v>15.8</v>
      </c>
      <c r="H133" s="17">
        <v>7.4029611844738056E-3</v>
      </c>
      <c r="I133" s="18">
        <f t="shared" si="8"/>
        <v>15.8</v>
      </c>
      <c r="J133" s="32"/>
      <c r="K133" s="29">
        <f t="shared" si="9"/>
        <v>15.8</v>
      </c>
      <c r="N133" s="19">
        <f t="shared" si="10"/>
        <v>0</v>
      </c>
      <c r="O133" s="4">
        <f t="shared" si="7"/>
        <v>0</v>
      </c>
      <c r="P133" s="4">
        <f t="shared" si="11"/>
        <v>0</v>
      </c>
    </row>
    <row r="134" spans="1:16" ht="15" x14ac:dyDescent="0.2">
      <c r="A134" s="14" t="s">
        <v>6</v>
      </c>
      <c r="B134" s="14" t="s">
        <v>215</v>
      </c>
      <c r="C134" s="14" t="s">
        <v>36</v>
      </c>
      <c r="D134" s="14" t="s">
        <v>40</v>
      </c>
      <c r="E134" s="15">
        <v>1</v>
      </c>
      <c r="F134" s="14"/>
      <c r="G134" s="16">
        <v>4.4000000000000004</v>
      </c>
      <c r="H134" s="17">
        <v>6.9027611044417915E-3</v>
      </c>
      <c r="I134" s="18">
        <f t="shared" si="8"/>
        <v>4.4000000000000004</v>
      </c>
      <c r="J134" s="32"/>
      <c r="K134" s="29">
        <f t="shared" si="9"/>
        <v>4.4000000000000004</v>
      </c>
      <c r="N134" s="19">
        <f t="shared" si="10"/>
        <v>0</v>
      </c>
      <c r="O134" s="4">
        <f t="shared" si="7"/>
        <v>0</v>
      </c>
      <c r="P134" s="4">
        <f t="shared" si="11"/>
        <v>0</v>
      </c>
    </row>
    <row r="135" spans="1:16" ht="15" x14ac:dyDescent="0.2">
      <c r="A135" s="20" t="s">
        <v>6</v>
      </c>
      <c r="B135" s="20" t="s">
        <v>216</v>
      </c>
      <c r="C135" s="20" t="s">
        <v>217</v>
      </c>
      <c r="D135" s="20" t="s">
        <v>30</v>
      </c>
      <c r="E135" s="21">
        <v>75</v>
      </c>
      <c r="F135" s="20"/>
      <c r="G135" s="16">
        <v>5.4</v>
      </c>
      <c r="H135" s="17">
        <v>6.7026810724289867E-3</v>
      </c>
      <c r="I135" s="18">
        <f t="shared" si="8"/>
        <v>5.4</v>
      </c>
      <c r="J135" s="32"/>
      <c r="K135" s="29">
        <f t="shared" si="9"/>
        <v>5.4</v>
      </c>
      <c r="N135" s="19">
        <f t="shared" si="10"/>
        <v>0</v>
      </c>
      <c r="O135" s="4">
        <f t="shared" si="7"/>
        <v>0</v>
      </c>
      <c r="P135" s="4">
        <f t="shared" si="11"/>
        <v>0</v>
      </c>
    </row>
    <row r="136" spans="1:16" ht="15" x14ac:dyDescent="0.2">
      <c r="A136" s="14" t="s">
        <v>6</v>
      </c>
      <c r="B136" s="14" t="s">
        <v>218</v>
      </c>
      <c r="C136" s="14" t="s">
        <v>36</v>
      </c>
      <c r="D136" s="14" t="s">
        <v>30</v>
      </c>
      <c r="E136" s="15">
        <v>100</v>
      </c>
      <c r="F136" s="14"/>
      <c r="G136" s="16">
        <v>5.0999999999999996</v>
      </c>
      <c r="H136" s="17">
        <v>5.6022408963585556E-3</v>
      </c>
      <c r="I136" s="18">
        <f t="shared" si="8"/>
        <v>5.0999999999999996</v>
      </c>
      <c r="J136" s="32"/>
      <c r="K136" s="29">
        <f t="shared" si="9"/>
        <v>5.0999999999999996</v>
      </c>
      <c r="N136" s="19">
        <f t="shared" si="10"/>
        <v>0</v>
      </c>
      <c r="O136" s="4">
        <f t="shared" si="7"/>
        <v>0</v>
      </c>
      <c r="P136" s="4">
        <f t="shared" si="11"/>
        <v>0</v>
      </c>
    </row>
    <row r="137" spans="1:16" ht="15" x14ac:dyDescent="0.2">
      <c r="A137" s="20" t="s">
        <v>6</v>
      </c>
      <c r="B137" s="20" t="s">
        <v>219</v>
      </c>
      <c r="C137" s="20" t="s">
        <v>220</v>
      </c>
      <c r="D137" s="20" t="s">
        <v>30</v>
      </c>
      <c r="E137" s="21">
        <v>380</v>
      </c>
      <c r="F137" s="20"/>
      <c r="G137" s="16">
        <v>18.3</v>
      </c>
      <c r="H137" s="17">
        <v>5.2020808323329443E-3</v>
      </c>
      <c r="I137" s="18">
        <f t="shared" si="8"/>
        <v>18.3</v>
      </c>
      <c r="J137" s="32"/>
      <c r="K137" s="29">
        <f t="shared" si="9"/>
        <v>18.3</v>
      </c>
      <c r="N137" s="19">
        <f t="shared" si="10"/>
        <v>0</v>
      </c>
      <c r="O137" s="4">
        <f t="shared" si="7"/>
        <v>0</v>
      </c>
      <c r="P137" s="4">
        <f t="shared" si="11"/>
        <v>0</v>
      </c>
    </row>
    <row r="138" spans="1:16" ht="15" x14ac:dyDescent="0.2">
      <c r="A138" s="14" t="s">
        <v>6</v>
      </c>
      <c r="B138" s="14" t="s">
        <v>221</v>
      </c>
      <c r="C138" s="14" t="s">
        <v>29</v>
      </c>
      <c r="D138" s="14" t="s">
        <v>30</v>
      </c>
      <c r="E138" s="15">
        <v>500</v>
      </c>
      <c r="F138" s="14"/>
      <c r="G138" s="16">
        <v>10.5</v>
      </c>
      <c r="H138" s="17">
        <v>4.4017607042817226E-3</v>
      </c>
      <c r="I138" s="18">
        <f t="shared" si="8"/>
        <v>10.5</v>
      </c>
      <c r="J138" s="32"/>
      <c r="K138" s="29">
        <f t="shared" si="9"/>
        <v>10.5</v>
      </c>
      <c r="N138" s="19">
        <f t="shared" si="10"/>
        <v>0</v>
      </c>
      <c r="O138" s="4">
        <f t="shared" si="7"/>
        <v>0</v>
      </c>
      <c r="P138" s="4">
        <f t="shared" si="11"/>
        <v>0</v>
      </c>
    </row>
    <row r="139" spans="1:16" ht="15" x14ac:dyDescent="0.2">
      <c r="A139" s="14" t="s">
        <v>6</v>
      </c>
      <c r="B139" s="14" t="s">
        <v>222</v>
      </c>
      <c r="C139" s="14"/>
      <c r="D139" s="14" t="s">
        <v>30</v>
      </c>
      <c r="E139" s="15">
        <v>200</v>
      </c>
      <c r="F139" s="14"/>
      <c r="G139" s="16">
        <v>3.9</v>
      </c>
      <c r="H139" s="17">
        <v>4.3017206882753197E-3</v>
      </c>
      <c r="I139" s="18">
        <f t="shared" si="8"/>
        <v>3.9</v>
      </c>
      <c r="J139" s="32"/>
      <c r="K139" s="29">
        <f t="shared" si="9"/>
        <v>3.9</v>
      </c>
      <c r="N139" s="19">
        <f t="shared" si="10"/>
        <v>0</v>
      </c>
      <c r="O139" s="4">
        <f t="shared" si="7"/>
        <v>0</v>
      </c>
      <c r="P139" s="4">
        <f t="shared" si="11"/>
        <v>0</v>
      </c>
    </row>
    <row r="140" spans="1:16" ht="15" x14ac:dyDescent="0.2">
      <c r="A140" s="20" t="s">
        <v>6</v>
      </c>
      <c r="B140" s="20" t="s">
        <v>223</v>
      </c>
      <c r="C140" s="20" t="s">
        <v>224</v>
      </c>
      <c r="D140" s="20" t="s">
        <v>30</v>
      </c>
      <c r="E140" s="21">
        <v>43</v>
      </c>
      <c r="F140" s="20"/>
      <c r="G140" s="16">
        <v>3.7</v>
      </c>
      <c r="H140" s="17">
        <v>4.3017206882753197E-3</v>
      </c>
      <c r="I140" s="18">
        <f t="shared" si="8"/>
        <v>3.7</v>
      </c>
      <c r="J140" s="32"/>
      <c r="K140" s="29">
        <f t="shared" si="9"/>
        <v>3.7</v>
      </c>
      <c r="N140" s="19">
        <f t="shared" si="10"/>
        <v>0</v>
      </c>
      <c r="O140" s="4">
        <f t="shared" si="7"/>
        <v>0</v>
      </c>
      <c r="P140" s="4">
        <f t="shared" si="11"/>
        <v>0</v>
      </c>
    </row>
    <row r="141" spans="1:16" ht="15" x14ac:dyDescent="0.2">
      <c r="A141" s="20" t="s">
        <v>6</v>
      </c>
      <c r="B141" s="20" t="s">
        <v>225</v>
      </c>
      <c r="C141" s="20" t="s">
        <v>36</v>
      </c>
      <c r="D141" s="20" t="s">
        <v>40</v>
      </c>
      <c r="E141" s="21">
        <v>1</v>
      </c>
      <c r="F141" s="20"/>
      <c r="G141" s="16">
        <v>12.3</v>
      </c>
      <c r="H141" s="17">
        <v>4.0016006402561113E-3</v>
      </c>
      <c r="I141" s="18">
        <f t="shared" si="8"/>
        <v>12.3</v>
      </c>
      <c r="J141" s="32"/>
      <c r="K141" s="29">
        <f t="shared" si="9"/>
        <v>12.3</v>
      </c>
      <c r="N141" s="19">
        <f t="shared" si="10"/>
        <v>0</v>
      </c>
      <c r="O141" s="4">
        <f t="shared" si="7"/>
        <v>0</v>
      </c>
      <c r="P141" s="4">
        <f t="shared" si="11"/>
        <v>0</v>
      </c>
    </row>
    <row r="142" spans="1:16" ht="15" x14ac:dyDescent="0.2">
      <c r="A142" s="14" t="s">
        <v>6</v>
      </c>
      <c r="B142" s="14" t="s">
        <v>226</v>
      </c>
      <c r="C142" s="14" t="s">
        <v>227</v>
      </c>
      <c r="D142" s="14" t="s">
        <v>81</v>
      </c>
      <c r="E142" s="15">
        <v>1</v>
      </c>
      <c r="F142" s="24"/>
      <c r="G142" s="16">
        <v>100</v>
      </c>
      <c r="H142" s="17">
        <v>4.0016006402561113E-3</v>
      </c>
      <c r="I142" s="18">
        <f t="shared" si="8"/>
        <v>100</v>
      </c>
      <c r="J142" s="32"/>
      <c r="K142" s="29">
        <f t="shared" si="9"/>
        <v>100</v>
      </c>
      <c r="N142" s="19">
        <f t="shared" si="10"/>
        <v>0</v>
      </c>
      <c r="O142" s="4">
        <f t="shared" si="7"/>
        <v>0</v>
      </c>
      <c r="P142" s="4">
        <f t="shared" si="11"/>
        <v>0</v>
      </c>
    </row>
    <row r="143" spans="1:16" ht="15" x14ac:dyDescent="0.2">
      <c r="A143" s="20" t="s">
        <v>6</v>
      </c>
      <c r="B143" s="20" t="s">
        <v>228</v>
      </c>
      <c r="C143" s="20" t="s">
        <v>229</v>
      </c>
      <c r="D143" s="20" t="s">
        <v>40</v>
      </c>
      <c r="E143" s="21">
        <v>1</v>
      </c>
      <c r="F143" s="20"/>
      <c r="G143" s="16">
        <v>11.2</v>
      </c>
      <c r="H143" s="17">
        <v>4.0016006402561113E-3</v>
      </c>
      <c r="I143" s="18">
        <f t="shared" si="8"/>
        <v>11.2</v>
      </c>
      <c r="J143" s="32"/>
      <c r="K143" s="29">
        <f t="shared" si="9"/>
        <v>11.2</v>
      </c>
      <c r="N143" s="19">
        <f t="shared" si="10"/>
        <v>0</v>
      </c>
      <c r="O143" s="4">
        <f t="shared" ref="O143:O206" si="12">+N143*H143</f>
        <v>0</v>
      </c>
      <c r="P143" s="4">
        <f t="shared" si="11"/>
        <v>0</v>
      </c>
    </row>
    <row r="144" spans="1:16" ht="15" x14ac:dyDescent="0.2">
      <c r="A144" s="14" t="s">
        <v>6</v>
      </c>
      <c r="B144" s="14" t="s">
        <v>230</v>
      </c>
      <c r="C144" s="14" t="s">
        <v>231</v>
      </c>
      <c r="D144" s="14" t="s">
        <v>40</v>
      </c>
      <c r="E144" s="15">
        <v>1</v>
      </c>
      <c r="F144" s="14" t="s">
        <v>126</v>
      </c>
      <c r="G144" s="16">
        <v>3.3</v>
      </c>
      <c r="H144" s="17">
        <v>3.901560624249708E-3</v>
      </c>
      <c r="I144" s="18">
        <f t="shared" si="8"/>
        <v>3.3</v>
      </c>
      <c r="J144" s="32"/>
      <c r="K144" s="29">
        <f t="shared" si="9"/>
        <v>3.3</v>
      </c>
      <c r="N144" s="19">
        <f t="shared" si="10"/>
        <v>0</v>
      </c>
      <c r="O144" s="4">
        <f t="shared" si="12"/>
        <v>0</v>
      </c>
      <c r="P144" s="4">
        <f t="shared" si="11"/>
        <v>0</v>
      </c>
    </row>
    <row r="145" spans="1:16" ht="28.5" x14ac:dyDescent="0.2">
      <c r="A145" s="20" t="s">
        <v>6</v>
      </c>
      <c r="B145" s="20" t="s">
        <v>232</v>
      </c>
      <c r="C145" s="20" t="s">
        <v>233</v>
      </c>
      <c r="D145" s="20" t="s">
        <v>30</v>
      </c>
      <c r="E145" s="21">
        <v>50</v>
      </c>
      <c r="F145" s="20"/>
      <c r="G145" s="16">
        <v>1.7</v>
      </c>
      <c r="H145" s="17">
        <v>3.7014805922369028E-3</v>
      </c>
      <c r="I145" s="18">
        <f t="shared" ref="I145:I208" si="13">+G145</f>
        <v>1.7</v>
      </c>
      <c r="J145" s="32"/>
      <c r="K145" s="29">
        <f t="shared" ref="K145:K208" si="14">ROUND(G145*(1-P145),1)</f>
        <v>1.7</v>
      </c>
      <c r="N145" s="19">
        <f t="shared" ref="N145:N208" si="15">ROUND(+(G145-I145)/G145,6)</f>
        <v>0</v>
      </c>
      <c r="O145" s="4">
        <f t="shared" si="12"/>
        <v>0</v>
      </c>
      <c r="P145" s="4">
        <f t="shared" ref="P145:P208" si="16">VLOOKUP(A145,$A$2:$C$10,3)</f>
        <v>0</v>
      </c>
    </row>
    <row r="146" spans="1:16" ht="15" x14ac:dyDescent="0.2">
      <c r="A146" s="14" t="s">
        <v>6</v>
      </c>
      <c r="B146" s="14" t="s">
        <v>234</v>
      </c>
      <c r="C146" s="14"/>
      <c r="D146" s="14" t="s">
        <v>40</v>
      </c>
      <c r="E146" s="15">
        <v>1</v>
      </c>
      <c r="F146" s="14"/>
      <c r="G146" s="16">
        <v>6.5</v>
      </c>
      <c r="H146" s="17">
        <v>3.3013205282112915E-3</v>
      </c>
      <c r="I146" s="18">
        <f t="shared" si="13"/>
        <v>6.5</v>
      </c>
      <c r="J146" s="32"/>
      <c r="K146" s="29">
        <f t="shared" si="14"/>
        <v>6.5</v>
      </c>
      <c r="N146" s="19">
        <f t="shared" si="15"/>
        <v>0</v>
      </c>
      <c r="O146" s="4">
        <f t="shared" si="12"/>
        <v>0</v>
      </c>
      <c r="P146" s="4">
        <f t="shared" si="16"/>
        <v>0</v>
      </c>
    </row>
    <row r="147" spans="1:16" ht="15" x14ac:dyDescent="0.2">
      <c r="A147" s="20" t="s">
        <v>6</v>
      </c>
      <c r="B147" s="20" t="s">
        <v>235</v>
      </c>
      <c r="C147" s="20" t="s">
        <v>236</v>
      </c>
      <c r="D147" s="20" t="s">
        <v>30</v>
      </c>
      <c r="E147" s="21">
        <v>40</v>
      </c>
      <c r="F147" s="20"/>
      <c r="G147" s="16">
        <v>3.8</v>
      </c>
      <c r="H147" s="17">
        <v>3.0012004801920835E-3</v>
      </c>
      <c r="I147" s="18">
        <f t="shared" si="13"/>
        <v>3.8</v>
      </c>
      <c r="J147" s="32"/>
      <c r="K147" s="29">
        <f t="shared" si="14"/>
        <v>3.8</v>
      </c>
      <c r="N147" s="19">
        <f t="shared" si="15"/>
        <v>0</v>
      </c>
      <c r="O147" s="4">
        <f t="shared" si="12"/>
        <v>0</v>
      </c>
      <c r="P147" s="4">
        <f t="shared" si="16"/>
        <v>0</v>
      </c>
    </row>
    <row r="148" spans="1:16" ht="15" x14ac:dyDescent="0.2">
      <c r="A148" s="14" t="s">
        <v>6</v>
      </c>
      <c r="B148" s="14" t="s">
        <v>237</v>
      </c>
      <c r="C148" s="14"/>
      <c r="D148" s="14" t="s">
        <v>40</v>
      </c>
      <c r="E148" s="15">
        <v>5</v>
      </c>
      <c r="F148" s="14"/>
      <c r="G148" s="16">
        <v>16.5</v>
      </c>
      <c r="H148" s="17">
        <v>3.0012004801920835E-3</v>
      </c>
      <c r="I148" s="18">
        <f t="shared" si="13"/>
        <v>16.5</v>
      </c>
      <c r="J148" s="32"/>
      <c r="K148" s="29">
        <f t="shared" si="14"/>
        <v>16.5</v>
      </c>
      <c r="N148" s="19">
        <f t="shared" si="15"/>
        <v>0</v>
      </c>
      <c r="O148" s="4">
        <f t="shared" si="12"/>
        <v>0</v>
      </c>
      <c r="P148" s="4">
        <f t="shared" si="16"/>
        <v>0</v>
      </c>
    </row>
    <row r="149" spans="1:16" ht="15" x14ac:dyDescent="0.2">
      <c r="A149" s="20" t="s">
        <v>6</v>
      </c>
      <c r="B149" s="20" t="s">
        <v>238</v>
      </c>
      <c r="C149" s="20" t="s">
        <v>239</v>
      </c>
      <c r="D149" s="20" t="s">
        <v>30</v>
      </c>
      <c r="E149" s="21">
        <v>150</v>
      </c>
      <c r="F149" s="20"/>
      <c r="G149" s="16">
        <v>11.9</v>
      </c>
      <c r="H149" s="17">
        <v>3.0012004801920835E-3</v>
      </c>
      <c r="I149" s="18">
        <f t="shared" si="13"/>
        <v>11.9</v>
      </c>
      <c r="J149" s="32"/>
      <c r="K149" s="29">
        <f t="shared" si="14"/>
        <v>11.9</v>
      </c>
      <c r="N149" s="19">
        <f t="shared" si="15"/>
        <v>0</v>
      </c>
      <c r="O149" s="4">
        <f t="shared" si="12"/>
        <v>0</v>
      </c>
      <c r="P149" s="4">
        <f t="shared" si="16"/>
        <v>0</v>
      </c>
    </row>
    <row r="150" spans="1:16" ht="15" x14ac:dyDescent="0.2">
      <c r="A150" s="14" t="s">
        <v>6</v>
      </c>
      <c r="B150" s="14" t="s">
        <v>240</v>
      </c>
      <c r="C150" s="14" t="s">
        <v>36</v>
      </c>
      <c r="D150" s="14" t="s">
        <v>30</v>
      </c>
      <c r="E150" s="15">
        <v>350</v>
      </c>
      <c r="F150" s="14"/>
      <c r="G150" s="16">
        <v>14.7</v>
      </c>
      <c r="H150" s="17">
        <v>2.9011604641856802E-3</v>
      </c>
      <c r="I150" s="18">
        <f t="shared" si="13"/>
        <v>14.7</v>
      </c>
      <c r="J150" s="32"/>
      <c r="K150" s="29">
        <f t="shared" si="14"/>
        <v>14.7</v>
      </c>
      <c r="N150" s="19">
        <f t="shared" si="15"/>
        <v>0</v>
      </c>
      <c r="O150" s="4">
        <f t="shared" si="12"/>
        <v>0</v>
      </c>
      <c r="P150" s="4">
        <f t="shared" si="16"/>
        <v>0</v>
      </c>
    </row>
    <row r="151" spans="1:16" ht="15" x14ac:dyDescent="0.2">
      <c r="A151" s="14" t="s">
        <v>6</v>
      </c>
      <c r="B151" s="14" t="s">
        <v>241</v>
      </c>
      <c r="C151" s="14" t="s">
        <v>29</v>
      </c>
      <c r="D151" s="14" t="s">
        <v>30</v>
      </c>
      <c r="E151" s="15">
        <v>300</v>
      </c>
      <c r="F151" s="14"/>
      <c r="G151" s="16">
        <v>10.1</v>
      </c>
      <c r="H151" s="17">
        <v>2.6010404161664722E-3</v>
      </c>
      <c r="I151" s="18">
        <f t="shared" si="13"/>
        <v>10.1</v>
      </c>
      <c r="J151" s="32"/>
      <c r="K151" s="29">
        <f t="shared" si="14"/>
        <v>10.1</v>
      </c>
      <c r="N151" s="19">
        <f t="shared" si="15"/>
        <v>0</v>
      </c>
      <c r="O151" s="4">
        <f t="shared" si="12"/>
        <v>0</v>
      </c>
      <c r="P151" s="4">
        <f t="shared" si="16"/>
        <v>0</v>
      </c>
    </row>
    <row r="152" spans="1:16" ht="15" x14ac:dyDescent="0.2">
      <c r="A152" s="20" t="s">
        <v>6</v>
      </c>
      <c r="B152" s="20" t="s">
        <v>242</v>
      </c>
      <c r="C152" s="20"/>
      <c r="D152" s="20" t="s">
        <v>243</v>
      </c>
      <c r="E152" s="21">
        <v>1</v>
      </c>
      <c r="F152" s="23"/>
      <c r="G152" s="16">
        <v>1.4</v>
      </c>
      <c r="H152" s="17">
        <v>2.6010404161664722E-3</v>
      </c>
      <c r="I152" s="18">
        <f t="shared" si="13"/>
        <v>1.4</v>
      </c>
      <c r="J152" s="32"/>
      <c r="K152" s="29">
        <f t="shared" si="14"/>
        <v>1.4</v>
      </c>
      <c r="N152" s="19">
        <f t="shared" si="15"/>
        <v>0</v>
      </c>
      <c r="O152" s="4">
        <f t="shared" si="12"/>
        <v>0</v>
      </c>
      <c r="P152" s="4">
        <f t="shared" si="16"/>
        <v>0</v>
      </c>
    </row>
    <row r="153" spans="1:16" ht="15" x14ac:dyDescent="0.2">
      <c r="A153" s="20" t="s">
        <v>6</v>
      </c>
      <c r="B153" s="20" t="s">
        <v>244</v>
      </c>
      <c r="C153" s="20" t="s">
        <v>245</v>
      </c>
      <c r="D153" s="20" t="s">
        <v>40</v>
      </c>
      <c r="E153" s="21">
        <v>1</v>
      </c>
      <c r="F153" s="20"/>
      <c r="G153" s="16">
        <v>19.5</v>
      </c>
      <c r="H153" s="17">
        <v>2.4009603841536665E-3</v>
      </c>
      <c r="I153" s="18">
        <f t="shared" si="13"/>
        <v>19.5</v>
      </c>
      <c r="J153" s="32"/>
      <c r="K153" s="29">
        <f t="shared" si="14"/>
        <v>19.5</v>
      </c>
      <c r="N153" s="19">
        <f t="shared" si="15"/>
        <v>0</v>
      </c>
      <c r="O153" s="4">
        <f t="shared" si="12"/>
        <v>0</v>
      </c>
      <c r="P153" s="4">
        <f t="shared" si="16"/>
        <v>0</v>
      </c>
    </row>
    <row r="154" spans="1:16" ht="15" x14ac:dyDescent="0.2">
      <c r="A154" s="14" t="s">
        <v>6</v>
      </c>
      <c r="B154" s="14" t="s">
        <v>246</v>
      </c>
      <c r="C154" s="14" t="s">
        <v>29</v>
      </c>
      <c r="D154" s="14" t="s">
        <v>40</v>
      </c>
      <c r="E154" s="15">
        <v>1</v>
      </c>
      <c r="F154" s="14"/>
      <c r="G154" s="16">
        <v>13</v>
      </c>
      <c r="H154" s="17">
        <v>2.2008803521408613E-3</v>
      </c>
      <c r="I154" s="18">
        <f t="shared" si="13"/>
        <v>13</v>
      </c>
      <c r="J154" s="32"/>
      <c r="K154" s="29">
        <f t="shared" si="14"/>
        <v>13</v>
      </c>
      <c r="N154" s="19">
        <f t="shared" si="15"/>
        <v>0</v>
      </c>
      <c r="O154" s="4">
        <f t="shared" si="12"/>
        <v>0</v>
      </c>
      <c r="P154" s="4">
        <f t="shared" si="16"/>
        <v>0</v>
      </c>
    </row>
    <row r="155" spans="1:16" ht="15" x14ac:dyDescent="0.2">
      <c r="A155" s="20" t="s">
        <v>6</v>
      </c>
      <c r="B155" s="20" t="s">
        <v>247</v>
      </c>
      <c r="C155" s="20" t="s">
        <v>36</v>
      </c>
      <c r="D155" s="20" t="s">
        <v>30</v>
      </c>
      <c r="E155" s="21">
        <v>45</v>
      </c>
      <c r="F155" s="20"/>
      <c r="G155" s="16">
        <v>3.9</v>
      </c>
      <c r="H155" s="17">
        <v>2.100840336134458E-3</v>
      </c>
      <c r="I155" s="18">
        <f t="shared" si="13"/>
        <v>3.9</v>
      </c>
      <c r="J155" s="32"/>
      <c r="K155" s="29">
        <f t="shared" si="14"/>
        <v>3.9</v>
      </c>
      <c r="N155" s="19">
        <f t="shared" si="15"/>
        <v>0</v>
      </c>
      <c r="O155" s="4">
        <f t="shared" si="12"/>
        <v>0</v>
      </c>
      <c r="P155" s="4">
        <f t="shared" si="16"/>
        <v>0</v>
      </c>
    </row>
    <row r="156" spans="1:16" ht="15" x14ac:dyDescent="0.2">
      <c r="A156" s="14" t="s">
        <v>6</v>
      </c>
      <c r="B156" s="14" t="s">
        <v>248</v>
      </c>
      <c r="C156" s="14" t="s">
        <v>249</v>
      </c>
      <c r="D156" s="14" t="s">
        <v>40</v>
      </c>
      <c r="E156" s="15">
        <v>1</v>
      </c>
      <c r="F156" s="14"/>
      <c r="G156" s="16">
        <v>19.5</v>
      </c>
      <c r="H156" s="17">
        <v>2.0008003201280556E-3</v>
      </c>
      <c r="I156" s="18">
        <f t="shared" si="13"/>
        <v>19.5</v>
      </c>
      <c r="J156" s="32"/>
      <c r="K156" s="29">
        <f t="shared" si="14"/>
        <v>19.5</v>
      </c>
      <c r="N156" s="19">
        <f t="shared" si="15"/>
        <v>0</v>
      </c>
      <c r="O156" s="4">
        <f t="shared" si="12"/>
        <v>0</v>
      </c>
      <c r="P156" s="4">
        <f t="shared" si="16"/>
        <v>0</v>
      </c>
    </row>
    <row r="157" spans="1:16" ht="15" x14ac:dyDescent="0.2">
      <c r="A157" s="14" t="s">
        <v>6</v>
      </c>
      <c r="B157" s="14" t="s">
        <v>250</v>
      </c>
      <c r="C157" s="14" t="s">
        <v>251</v>
      </c>
      <c r="D157" s="14" t="s">
        <v>30</v>
      </c>
      <c r="E157" s="15">
        <v>176</v>
      </c>
      <c r="F157" s="24"/>
      <c r="G157" s="16">
        <v>8</v>
      </c>
      <c r="H157" s="17">
        <v>1.7006802721088472E-3</v>
      </c>
      <c r="I157" s="18">
        <f t="shared" si="13"/>
        <v>8</v>
      </c>
      <c r="J157" s="32"/>
      <c r="K157" s="29">
        <f t="shared" si="14"/>
        <v>8</v>
      </c>
      <c r="N157" s="19">
        <f t="shared" si="15"/>
        <v>0</v>
      </c>
      <c r="O157" s="4">
        <f t="shared" si="12"/>
        <v>0</v>
      </c>
      <c r="P157" s="4">
        <f t="shared" si="16"/>
        <v>0</v>
      </c>
    </row>
    <row r="158" spans="1:16" ht="15" x14ac:dyDescent="0.2">
      <c r="A158" s="20" t="s">
        <v>6</v>
      </c>
      <c r="B158" s="20" t="s">
        <v>252</v>
      </c>
      <c r="C158" s="20" t="s">
        <v>253</v>
      </c>
      <c r="D158" s="20" t="s">
        <v>30</v>
      </c>
      <c r="E158" s="21">
        <v>40</v>
      </c>
      <c r="F158" s="20"/>
      <c r="G158" s="16">
        <v>3.5</v>
      </c>
      <c r="H158" s="17">
        <v>1.7006802721088472E-3</v>
      </c>
      <c r="I158" s="18">
        <f t="shared" si="13"/>
        <v>3.5</v>
      </c>
      <c r="J158" s="32"/>
      <c r="K158" s="29">
        <f t="shared" si="14"/>
        <v>3.5</v>
      </c>
      <c r="N158" s="19">
        <f t="shared" si="15"/>
        <v>0</v>
      </c>
      <c r="O158" s="4">
        <f t="shared" si="12"/>
        <v>0</v>
      </c>
      <c r="P158" s="4">
        <f t="shared" si="16"/>
        <v>0</v>
      </c>
    </row>
    <row r="159" spans="1:16" ht="15" x14ac:dyDescent="0.2">
      <c r="A159" s="20" t="s">
        <v>6</v>
      </c>
      <c r="B159" s="20" t="s">
        <v>254</v>
      </c>
      <c r="C159" s="20" t="s">
        <v>255</v>
      </c>
      <c r="D159" s="20" t="s">
        <v>30</v>
      </c>
      <c r="E159" s="21">
        <v>38</v>
      </c>
      <c r="F159" s="20"/>
      <c r="G159" s="16">
        <v>3.8</v>
      </c>
      <c r="H159" s="17">
        <v>1.6006402561024446E-3</v>
      </c>
      <c r="I159" s="18">
        <f t="shared" si="13"/>
        <v>3.8</v>
      </c>
      <c r="J159" s="32"/>
      <c r="K159" s="29">
        <f t="shared" si="14"/>
        <v>3.8</v>
      </c>
      <c r="N159" s="19">
        <f t="shared" si="15"/>
        <v>0</v>
      </c>
      <c r="O159" s="4">
        <f t="shared" si="12"/>
        <v>0</v>
      </c>
      <c r="P159" s="4">
        <f t="shared" si="16"/>
        <v>0</v>
      </c>
    </row>
    <row r="160" spans="1:16" ht="15" x14ac:dyDescent="0.2">
      <c r="A160" s="14" t="s">
        <v>6</v>
      </c>
      <c r="B160" s="14" t="s">
        <v>256</v>
      </c>
      <c r="C160" s="14"/>
      <c r="D160" s="14" t="s">
        <v>40</v>
      </c>
      <c r="E160" s="15">
        <v>1</v>
      </c>
      <c r="F160" s="14"/>
      <c r="G160" s="16">
        <v>12.9</v>
      </c>
      <c r="H160" s="17">
        <v>1.5006002400960417E-3</v>
      </c>
      <c r="I160" s="18">
        <f t="shared" si="13"/>
        <v>12.9</v>
      </c>
      <c r="J160" s="32"/>
      <c r="K160" s="29">
        <f t="shared" si="14"/>
        <v>12.9</v>
      </c>
      <c r="N160" s="19">
        <f t="shared" si="15"/>
        <v>0</v>
      </c>
      <c r="O160" s="4">
        <f t="shared" si="12"/>
        <v>0</v>
      </c>
      <c r="P160" s="4">
        <f t="shared" si="16"/>
        <v>0</v>
      </c>
    </row>
    <row r="161" spans="1:16" ht="15" x14ac:dyDescent="0.2">
      <c r="A161" s="20" t="s">
        <v>6</v>
      </c>
      <c r="B161" s="20" t="s">
        <v>257</v>
      </c>
      <c r="C161" s="20"/>
      <c r="D161" s="20" t="s">
        <v>30</v>
      </c>
      <c r="E161" s="21">
        <v>190</v>
      </c>
      <c r="F161" s="20"/>
      <c r="G161" s="16">
        <v>14.4</v>
      </c>
      <c r="H161" s="17">
        <v>1.4005602240896389E-3</v>
      </c>
      <c r="I161" s="18">
        <f t="shared" si="13"/>
        <v>14.4</v>
      </c>
      <c r="J161" s="32"/>
      <c r="K161" s="29">
        <f t="shared" si="14"/>
        <v>14.4</v>
      </c>
      <c r="N161" s="19">
        <f t="shared" si="15"/>
        <v>0</v>
      </c>
      <c r="O161" s="4">
        <f t="shared" si="12"/>
        <v>0</v>
      </c>
      <c r="P161" s="4">
        <f t="shared" si="16"/>
        <v>0</v>
      </c>
    </row>
    <row r="162" spans="1:16" ht="15" x14ac:dyDescent="0.2">
      <c r="A162" s="20" t="s">
        <v>6</v>
      </c>
      <c r="B162" s="20" t="s">
        <v>258</v>
      </c>
      <c r="C162" s="20" t="s">
        <v>253</v>
      </c>
      <c r="D162" s="20" t="s">
        <v>30</v>
      </c>
      <c r="E162" s="21">
        <v>40</v>
      </c>
      <c r="F162" s="23"/>
      <c r="G162" s="16">
        <v>3.6</v>
      </c>
      <c r="H162" s="17">
        <v>1.3005202080832361E-3</v>
      </c>
      <c r="I162" s="18">
        <f t="shared" si="13"/>
        <v>3.6</v>
      </c>
      <c r="J162" s="32"/>
      <c r="K162" s="29">
        <f t="shared" si="14"/>
        <v>3.6</v>
      </c>
      <c r="N162" s="19">
        <f t="shared" si="15"/>
        <v>0</v>
      </c>
      <c r="O162" s="4">
        <f t="shared" si="12"/>
        <v>0</v>
      </c>
      <c r="P162" s="4">
        <f t="shared" si="16"/>
        <v>0</v>
      </c>
    </row>
    <row r="163" spans="1:16" ht="15" x14ac:dyDescent="0.2">
      <c r="A163" s="14" t="s">
        <v>6</v>
      </c>
      <c r="B163" s="14" t="s">
        <v>259</v>
      </c>
      <c r="C163" s="14" t="s">
        <v>260</v>
      </c>
      <c r="D163" s="14" t="s">
        <v>30</v>
      </c>
      <c r="E163" s="15">
        <v>175</v>
      </c>
      <c r="F163" s="14"/>
      <c r="G163" s="16">
        <v>9.1999999999999993</v>
      </c>
      <c r="H163" s="17">
        <v>1.3005202080832361E-3</v>
      </c>
      <c r="I163" s="18">
        <f t="shared" si="13"/>
        <v>9.1999999999999993</v>
      </c>
      <c r="J163" s="32"/>
      <c r="K163" s="29">
        <f t="shared" si="14"/>
        <v>9.1999999999999993</v>
      </c>
      <c r="N163" s="19">
        <f t="shared" si="15"/>
        <v>0</v>
      </c>
      <c r="O163" s="4">
        <f t="shared" si="12"/>
        <v>0</v>
      </c>
      <c r="P163" s="4">
        <f t="shared" si="16"/>
        <v>0</v>
      </c>
    </row>
    <row r="164" spans="1:16" ht="15" x14ac:dyDescent="0.2">
      <c r="A164" s="20" t="s">
        <v>6</v>
      </c>
      <c r="B164" s="20" t="s">
        <v>261</v>
      </c>
      <c r="C164" s="20" t="s">
        <v>36</v>
      </c>
      <c r="D164" s="20" t="s">
        <v>30</v>
      </c>
      <c r="E164" s="21">
        <v>100</v>
      </c>
      <c r="F164" s="20"/>
      <c r="G164" s="16">
        <v>10.3</v>
      </c>
      <c r="H164" s="17">
        <v>1.3005202080832361E-3</v>
      </c>
      <c r="I164" s="18">
        <f t="shared" si="13"/>
        <v>10.3</v>
      </c>
      <c r="J164" s="32"/>
      <c r="K164" s="29">
        <f t="shared" si="14"/>
        <v>10.3</v>
      </c>
      <c r="N164" s="19">
        <f t="shared" si="15"/>
        <v>0</v>
      </c>
      <c r="O164" s="4">
        <f t="shared" si="12"/>
        <v>0</v>
      </c>
      <c r="P164" s="4">
        <f t="shared" si="16"/>
        <v>0</v>
      </c>
    </row>
    <row r="165" spans="1:16" ht="15" x14ac:dyDescent="0.2">
      <c r="A165" s="14" t="s">
        <v>6</v>
      </c>
      <c r="B165" s="14" t="s">
        <v>262</v>
      </c>
      <c r="C165" s="14" t="s">
        <v>263</v>
      </c>
      <c r="D165" s="14" t="s">
        <v>30</v>
      </c>
      <c r="E165" s="15">
        <v>38</v>
      </c>
      <c r="F165" s="24"/>
      <c r="G165" s="16">
        <v>4.8</v>
      </c>
      <c r="H165" s="17">
        <v>1.3005202080832361E-3</v>
      </c>
      <c r="I165" s="18">
        <f t="shared" si="13"/>
        <v>4.8</v>
      </c>
      <c r="J165" s="32"/>
      <c r="K165" s="29">
        <f t="shared" si="14"/>
        <v>4.8</v>
      </c>
      <c r="N165" s="19">
        <f t="shared" si="15"/>
        <v>0</v>
      </c>
      <c r="O165" s="4">
        <f t="shared" si="12"/>
        <v>0</v>
      </c>
      <c r="P165" s="4">
        <f t="shared" si="16"/>
        <v>0</v>
      </c>
    </row>
    <row r="166" spans="1:16" ht="15" x14ac:dyDescent="0.2">
      <c r="A166" s="20" t="s">
        <v>6</v>
      </c>
      <c r="B166" s="20" t="s">
        <v>264</v>
      </c>
      <c r="C166" s="20" t="s">
        <v>265</v>
      </c>
      <c r="D166" s="20" t="s">
        <v>40</v>
      </c>
      <c r="E166" s="21">
        <v>1</v>
      </c>
      <c r="F166" s="20"/>
      <c r="G166" s="16">
        <v>4</v>
      </c>
      <c r="H166" s="17">
        <v>1.2004801920768333E-3</v>
      </c>
      <c r="I166" s="18">
        <f t="shared" si="13"/>
        <v>4</v>
      </c>
      <c r="J166" s="32"/>
      <c r="K166" s="29">
        <f t="shared" si="14"/>
        <v>4</v>
      </c>
      <c r="N166" s="19">
        <f t="shared" si="15"/>
        <v>0</v>
      </c>
      <c r="O166" s="4">
        <f t="shared" si="12"/>
        <v>0</v>
      </c>
      <c r="P166" s="4">
        <f t="shared" si="16"/>
        <v>0</v>
      </c>
    </row>
    <row r="167" spans="1:16" ht="15" x14ac:dyDescent="0.2">
      <c r="A167" s="14" t="s">
        <v>6</v>
      </c>
      <c r="B167" s="14" t="s">
        <v>266</v>
      </c>
      <c r="C167" s="14" t="s">
        <v>233</v>
      </c>
      <c r="D167" s="14" t="s">
        <v>40</v>
      </c>
      <c r="E167" s="15">
        <v>1</v>
      </c>
      <c r="F167" s="14"/>
      <c r="G167" s="16">
        <v>1.7</v>
      </c>
      <c r="H167" s="17">
        <v>1.2004801920768333E-3</v>
      </c>
      <c r="I167" s="18">
        <f t="shared" si="13"/>
        <v>1.7</v>
      </c>
      <c r="J167" s="32"/>
      <c r="K167" s="29">
        <f t="shared" si="14"/>
        <v>1.7</v>
      </c>
      <c r="N167" s="19">
        <f t="shared" si="15"/>
        <v>0</v>
      </c>
      <c r="O167" s="4">
        <f t="shared" si="12"/>
        <v>0</v>
      </c>
      <c r="P167" s="4">
        <f t="shared" si="16"/>
        <v>0</v>
      </c>
    </row>
    <row r="168" spans="1:16" ht="15" x14ac:dyDescent="0.2">
      <c r="A168" s="20" t="s">
        <v>6</v>
      </c>
      <c r="B168" s="20" t="s">
        <v>267</v>
      </c>
      <c r="C168" s="20" t="s">
        <v>36</v>
      </c>
      <c r="D168" s="20" t="s">
        <v>30</v>
      </c>
      <c r="E168" s="21">
        <v>350</v>
      </c>
      <c r="F168" s="23"/>
      <c r="G168" s="16">
        <v>14.8</v>
      </c>
      <c r="H168" s="17">
        <v>1.2004801920768333E-3</v>
      </c>
      <c r="I168" s="18">
        <f t="shared" si="13"/>
        <v>14.8</v>
      </c>
      <c r="J168" s="32"/>
      <c r="K168" s="29">
        <f t="shared" si="14"/>
        <v>14.8</v>
      </c>
      <c r="N168" s="19">
        <f t="shared" si="15"/>
        <v>0</v>
      </c>
      <c r="O168" s="4">
        <f t="shared" si="12"/>
        <v>0</v>
      </c>
      <c r="P168" s="4">
        <f t="shared" si="16"/>
        <v>0</v>
      </c>
    </row>
    <row r="169" spans="1:16" ht="28.5" x14ac:dyDescent="0.2">
      <c r="A169" s="14" t="s">
        <v>6</v>
      </c>
      <c r="B169" s="14" t="s">
        <v>268</v>
      </c>
      <c r="C169" s="14" t="s">
        <v>269</v>
      </c>
      <c r="D169" s="14" t="s">
        <v>30</v>
      </c>
      <c r="E169" s="15">
        <v>400</v>
      </c>
      <c r="F169" s="14"/>
      <c r="G169" s="16">
        <v>27</v>
      </c>
      <c r="H169" s="17">
        <v>1.2004801920768333E-3</v>
      </c>
      <c r="I169" s="18">
        <f t="shared" si="13"/>
        <v>27</v>
      </c>
      <c r="J169" s="32"/>
      <c r="K169" s="29">
        <f t="shared" si="14"/>
        <v>27</v>
      </c>
      <c r="N169" s="19">
        <f t="shared" si="15"/>
        <v>0</v>
      </c>
      <c r="O169" s="4">
        <f t="shared" si="12"/>
        <v>0</v>
      </c>
      <c r="P169" s="4">
        <f t="shared" si="16"/>
        <v>0</v>
      </c>
    </row>
    <row r="170" spans="1:16" ht="15" x14ac:dyDescent="0.2">
      <c r="A170" s="14" t="s">
        <v>6</v>
      </c>
      <c r="B170" s="14" t="s">
        <v>270</v>
      </c>
      <c r="C170" s="14" t="s">
        <v>271</v>
      </c>
      <c r="D170" s="14" t="s">
        <v>30</v>
      </c>
      <c r="E170" s="15">
        <v>400</v>
      </c>
      <c r="F170" s="14"/>
      <c r="G170" s="16">
        <v>14.9</v>
      </c>
      <c r="H170" s="17">
        <v>1.1004401760704306E-3</v>
      </c>
      <c r="I170" s="18">
        <f t="shared" si="13"/>
        <v>14.9</v>
      </c>
      <c r="J170" s="32"/>
      <c r="K170" s="29">
        <f t="shared" si="14"/>
        <v>14.9</v>
      </c>
      <c r="N170" s="19">
        <f t="shared" si="15"/>
        <v>0</v>
      </c>
      <c r="O170" s="4">
        <f t="shared" si="12"/>
        <v>0</v>
      </c>
      <c r="P170" s="4">
        <f t="shared" si="16"/>
        <v>0</v>
      </c>
    </row>
    <row r="171" spans="1:16" ht="15" x14ac:dyDescent="0.2">
      <c r="A171" s="20" t="s">
        <v>6</v>
      </c>
      <c r="B171" s="20" t="s">
        <v>272</v>
      </c>
      <c r="C171" s="20" t="s">
        <v>273</v>
      </c>
      <c r="D171" s="20" t="s">
        <v>40</v>
      </c>
      <c r="E171" s="21">
        <v>1</v>
      </c>
      <c r="F171" s="20"/>
      <c r="G171" s="16">
        <v>9.1999999999999993</v>
      </c>
      <c r="H171" s="17">
        <v>1.1004401760704306E-3</v>
      </c>
      <c r="I171" s="18">
        <f t="shared" si="13"/>
        <v>9.1999999999999993</v>
      </c>
      <c r="J171" s="32"/>
      <c r="K171" s="29">
        <f t="shared" si="14"/>
        <v>9.1999999999999993</v>
      </c>
      <c r="N171" s="19">
        <f t="shared" si="15"/>
        <v>0</v>
      </c>
      <c r="O171" s="4">
        <f t="shared" si="12"/>
        <v>0</v>
      </c>
      <c r="P171" s="4">
        <f t="shared" si="16"/>
        <v>0</v>
      </c>
    </row>
    <row r="172" spans="1:16" ht="15" x14ac:dyDescent="0.2">
      <c r="A172" s="14" t="s">
        <v>6</v>
      </c>
      <c r="B172" s="14" t="s">
        <v>274</v>
      </c>
      <c r="C172" s="14"/>
      <c r="D172" s="14" t="s">
        <v>30</v>
      </c>
      <c r="E172" s="15">
        <v>50</v>
      </c>
      <c r="F172" s="14"/>
      <c r="G172" s="16">
        <v>3.6</v>
      </c>
      <c r="H172" s="17">
        <v>1.1004401760704306E-3</v>
      </c>
      <c r="I172" s="18">
        <f t="shared" si="13"/>
        <v>3.6</v>
      </c>
      <c r="J172" s="32"/>
      <c r="K172" s="29">
        <f t="shared" si="14"/>
        <v>3.6</v>
      </c>
      <c r="N172" s="19">
        <f t="shared" si="15"/>
        <v>0</v>
      </c>
      <c r="O172" s="4">
        <f t="shared" si="12"/>
        <v>0</v>
      </c>
      <c r="P172" s="4">
        <f t="shared" si="16"/>
        <v>0</v>
      </c>
    </row>
    <row r="173" spans="1:16" ht="15" x14ac:dyDescent="0.2">
      <c r="A173" s="14" t="s">
        <v>6</v>
      </c>
      <c r="B173" s="14" t="s">
        <v>275</v>
      </c>
      <c r="C173" s="14"/>
      <c r="D173" s="14" t="s">
        <v>40</v>
      </c>
      <c r="E173" s="15">
        <v>1</v>
      </c>
      <c r="F173" s="14"/>
      <c r="G173" s="16">
        <v>3.1</v>
      </c>
      <c r="H173" s="17">
        <v>9.0036014405762499E-4</v>
      </c>
      <c r="I173" s="18">
        <f t="shared" si="13"/>
        <v>3.1</v>
      </c>
      <c r="J173" s="32"/>
      <c r="K173" s="29">
        <f t="shared" si="14"/>
        <v>3.1</v>
      </c>
      <c r="N173" s="19">
        <f t="shared" si="15"/>
        <v>0</v>
      </c>
      <c r="O173" s="4">
        <f t="shared" si="12"/>
        <v>0</v>
      </c>
      <c r="P173" s="4">
        <f t="shared" si="16"/>
        <v>0</v>
      </c>
    </row>
    <row r="174" spans="1:16" ht="15" x14ac:dyDescent="0.2">
      <c r="A174" s="20" t="s">
        <v>6</v>
      </c>
      <c r="B174" s="20" t="s">
        <v>276</v>
      </c>
      <c r="C174" s="20" t="s">
        <v>277</v>
      </c>
      <c r="D174" s="20" t="s">
        <v>40</v>
      </c>
      <c r="E174" s="21">
        <v>8</v>
      </c>
      <c r="F174" s="20"/>
      <c r="G174" s="16">
        <v>10.9</v>
      </c>
      <c r="H174" s="17">
        <v>9.0036014405762499E-4</v>
      </c>
      <c r="I174" s="18">
        <f t="shared" si="13"/>
        <v>10.9</v>
      </c>
      <c r="J174" s="32"/>
      <c r="K174" s="29">
        <f t="shared" si="14"/>
        <v>10.9</v>
      </c>
      <c r="N174" s="19">
        <f t="shared" si="15"/>
        <v>0</v>
      </c>
      <c r="O174" s="4">
        <f t="shared" si="12"/>
        <v>0</v>
      </c>
      <c r="P174" s="4">
        <f t="shared" si="16"/>
        <v>0</v>
      </c>
    </row>
    <row r="175" spans="1:16" ht="15" x14ac:dyDescent="0.2">
      <c r="A175" s="14" t="s">
        <v>6</v>
      </c>
      <c r="B175" s="14" t="s">
        <v>278</v>
      </c>
      <c r="C175" s="14" t="s">
        <v>279</v>
      </c>
      <c r="D175" s="14" t="s">
        <v>30</v>
      </c>
      <c r="E175" s="15">
        <v>125</v>
      </c>
      <c r="F175" s="14"/>
      <c r="G175" s="16">
        <v>11.1</v>
      </c>
      <c r="H175" s="17">
        <v>8.0032012805122228E-4</v>
      </c>
      <c r="I175" s="18">
        <f t="shared" si="13"/>
        <v>11.1</v>
      </c>
      <c r="J175" s="32"/>
      <c r="K175" s="29">
        <f t="shared" si="14"/>
        <v>11.1</v>
      </c>
      <c r="N175" s="19">
        <f t="shared" si="15"/>
        <v>0</v>
      </c>
      <c r="O175" s="4">
        <f t="shared" si="12"/>
        <v>0</v>
      </c>
      <c r="P175" s="4">
        <f t="shared" si="16"/>
        <v>0</v>
      </c>
    </row>
    <row r="176" spans="1:16" ht="15" x14ac:dyDescent="0.2">
      <c r="A176" s="20" t="s">
        <v>6</v>
      </c>
      <c r="B176" s="20" t="s">
        <v>280</v>
      </c>
      <c r="C176" s="20" t="s">
        <v>217</v>
      </c>
      <c r="D176" s="20" t="s">
        <v>40</v>
      </c>
      <c r="E176" s="21">
        <v>1</v>
      </c>
      <c r="F176" s="20"/>
      <c r="G176" s="16">
        <v>4.2</v>
      </c>
      <c r="H176" s="17">
        <v>8.0032012805122228E-4</v>
      </c>
      <c r="I176" s="18">
        <f t="shared" si="13"/>
        <v>4.2</v>
      </c>
      <c r="J176" s="32"/>
      <c r="K176" s="29">
        <f t="shared" si="14"/>
        <v>4.2</v>
      </c>
      <c r="N176" s="19">
        <f t="shared" si="15"/>
        <v>0</v>
      </c>
      <c r="O176" s="4">
        <f t="shared" si="12"/>
        <v>0</v>
      </c>
      <c r="P176" s="4">
        <f t="shared" si="16"/>
        <v>0</v>
      </c>
    </row>
    <row r="177" spans="1:16" ht="15" x14ac:dyDescent="0.2">
      <c r="A177" s="20" t="s">
        <v>6</v>
      </c>
      <c r="B177" s="20" t="s">
        <v>281</v>
      </c>
      <c r="C177" s="20"/>
      <c r="D177" s="20" t="s">
        <v>30</v>
      </c>
      <c r="E177" s="21">
        <v>500</v>
      </c>
      <c r="F177" s="20"/>
      <c r="G177" s="16">
        <v>11.7</v>
      </c>
      <c r="H177" s="17">
        <v>7.0028011204481945E-4</v>
      </c>
      <c r="I177" s="18">
        <f t="shared" si="13"/>
        <v>11.7</v>
      </c>
      <c r="J177" s="32"/>
      <c r="K177" s="29">
        <f t="shared" si="14"/>
        <v>11.7</v>
      </c>
      <c r="N177" s="19">
        <f t="shared" si="15"/>
        <v>0</v>
      </c>
      <c r="O177" s="4">
        <f t="shared" si="12"/>
        <v>0</v>
      </c>
      <c r="P177" s="4">
        <f t="shared" si="16"/>
        <v>0</v>
      </c>
    </row>
    <row r="178" spans="1:16" ht="15" x14ac:dyDescent="0.2">
      <c r="A178" s="14" t="s">
        <v>6</v>
      </c>
      <c r="B178" s="14" t="s">
        <v>282</v>
      </c>
      <c r="C178" s="14" t="s">
        <v>283</v>
      </c>
      <c r="D178" s="14" t="s">
        <v>30</v>
      </c>
      <c r="E178" s="15">
        <v>150</v>
      </c>
      <c r="F178" s="14"/>
      <c r="G178" s="16">
        <v>4.5</v>
      </c>
      <c r="H178" s="17">
        <v>7.0028011204481945E-4</v>
      </c>
      <c r="I178" s="18">
        <f t="shared" si="13"/>
        <v>4.5</v>
      </c>
      <c r="J178" s="32"/>
      <c r="K178" s="29">
        <f t="shared" si="14"/>
        <v>4.5</v>
      </c>
      <c r="N178" s="19">
        <f t="shared" si="15"/>
        <v>0</v>
      </c>
      <c r="O178" s="4">
        <f t="shared" si="12"/>
        <v>0</v>
      </c>
      <c r="P178" s="4">
        <f t="shared" si="16"/>
        <v>0</v>
      </c>
    </row>
    <row r="179" spans="1:16" ht="15" x14ac:dyDescent="0.2">
      <c r="A179" s="20" t="s">
        <v>6</v>
      </c>
      <c r="B179" s="20" t="s">
        <v>284</v>
      </c>
      <c r="C179" s="20" t="s">
        <v>53</v>
      </c>
      <c r="D179" s="20" t="s">
        <v>40</v>
      </c>
      <c r="E179" s="21">
        <v>1</v>
      </c>
      <c r="F179" s="20" t="s">
        <v>126</v>
      </c>
      <c r="G179" s="16">
        <v>2.4</v>
      </c>
      <c r="H179" s="17">
        <v>7.0028011204481945E-4</v>
      </c>
      <c r="I179" s="18">
        <f t="shared" si="13"/>
        <v>2.4</v>
      </c>
      <c r="J179" s="32"/>
      <c r="K179" s="29">
        <f t="shared" si="14"/>
        <v>2.4</v>
      </c>
      <c r="N179" s="19">
        <f t="shared" si="15"/>
        <v>0</v>
      </c>
      <c r="O179" s="4">
        <f t="shared" si="12"/>
        <v>0</v>
      </c>
      <c r="P179" s="4">
        <f t="shared" si="16"/>
        <v>0</v>
      </c>
    </row>
    <row r="180" spans="1:16" ht="15" x14ac:dyDescent="0.2">
      <c r="A180" s="14" t="s">
        <v>6</v>
      </c>
      <c r="B180" s="14" t="s">
        <v>285</v>
      </c>
      <c r="C180" s="14" t="s">
        <v>36</v>
      </c>
      <c r="D180" s="14" t="s">
        <v>30</v>
      </c>
      <c r="E180" s="15">
        <v>100</v>
      </c>
      <c r="F180" s="14"/>
      <c r="G180" s="16">
        <v>5.2</v>
      </c>
      <c r="H180" s="17">
        <v>7.0028011204481945E-4</v>
      </c>
      <c r="I180" s="18">
        <f t="shared" si="13"/>
        <v>5.2</v>
      </c>
      <c r="J180" s="32"/>
      <c r="K180" s="29">
        <f t="shared" si="14"/>
        <v>5.2</v>
      </c>
      <c r="N180" s="19">
        <f t="shared" si="15"/>
        <v>0</v>
      </c>
      <c r="O180" s="4">
        <f t="shared" si="12"/>
        <v>0</v>
      </c>
      <c r="P180" s="4">
        <f t="shared" si="16"/>
        <v>0</v>
      </c>
    </row>
    <row r="181" spans="1:16" ht="15" x14ac:dyDescent="0.2">
      <c r="A181" s="20" t="s">
        <v>6</v>
      </c>
      <c r="B181" s="20" t="s">
        <v>286</v>
      </c>
      <c r="C181" s="20" t="s">
        <v>287</v>
      </c>
      <c r="D181" s="20" t="s">
        <v>40</v>
      </c>
      <c r="E181" s="21">
        <v>1</v>
      </c>
      <c r="F181" s="20"/>
      <c r="G181" s="16">
        <v>6.9</v>
      </c>
      <c r="H181" s="17">
        <v>7.0028011204481945E-4</v>
      </c>
      <c r="I181" s="18">
        <f t="shared" si="13"/>
        <v>6.9</v>
      </c>
      <c r="J181" s="32"/>
      <c r="K181" s="29">
        <f t="shared" si="14"/>
        <v>6.9</v>
      </c>
      <c r="N181" s="19">
        <f t="shared" si="15"/>
        <v>0</v>
      </c>
      <c r="O181" s="4">
        <f t="shared" si="12"/>
        <v>0</v>
      </c>
      <c r="P181" s="4">
        <f t="shared" si="16"/>
        <v>0</v>
      </c>
    </row>
    <row r="182" spans="1:16" ht="15" x14ac:dyDescent="0.2">
      <c r="A182" s="20" t="s">
        <v>6</v>
      </c>
      <c r="B182" s="20" t="s">
        <v>288</v>
      </c>
      <c r="C182" s="20" t="s">
        <v>36</v>
      </c>
      <c r="D182" s="20" t="s">
        <v>30</v>
      </c>
      <c r="E182" s="21">
        <v>330</v>
      </c>
      <c r="F182" s="23"/>
      <c r="G182" s="16">
        <v>9.6</v>
      </c>
      <c r="H182" s="17">
        <v>6.0024009603841663E-4</v>
      </c>
      <c r="I182" s="18">
        <f t="shared" si="13"/>
        <v>9.6</v>
      </c>
      <c r="J182" s="32"/>
      <c r="K182" s="29">
        <f t="shared" si="14"/>
        <v>9.6</v>
      </c>
      <c r="N182" s="19">
        <f t="shared" si="15"/>
        <v>0</v>
      </c>
      <c r="O182" s="4">
        <f t="shared" si="12"/>
        <v>0</v>
      </c>
      <c r="P182" s="4">
        <f t="shared" si="16"/>
        <v>0</v>
      </c>
    </row>
    <row r="183" spans="1:16" ht="15" x14ac:dyDescent="0.2">
      <c r="A183" s="14" t="s">
        <v>6</v>
      </c>
      <c r="B183" s="14" t="s">
        <v>289</v>
      </c>
      <c r="C183" s="14" t="s">
        <v>36</v>
      </c>
      <c r="D183" s="14" t="s">
        <v>40</v>
      </c>
      <c r="E183" s="15">
        <v>1</v>
      </c>
      <c r="F183" s="14"/>
      <c r="G183" s="16">
        <v>3.6</v>
      </c>
      <c r="H183" s="17">
        <v>6.0024009603841663E-4</v>
      </c>
      <c r="I183" s="18">
        <f t="shared" si="13"/>
        <v>3.6</v>
      </c>
      <c r="J183" s="32"/>
      <c r="K183" s="29">
        <f t="shared" si="14"/>
        <v>3.6</v>
      </c>
      <c r="N183" s="19">
        <f t="shared" si="15"/>
        <v>0</v>
      </c>
      <c r="O183" s="4">
        <f t="shared" si="12"/>
        <v>0</v>
      </c>
      <c r="P183" s="4">
        <f t="shared" si="16"/>
        <v>0</v>
      </c>
    </row>
    <row r="184" spans="1:16" ht="15" x14ac:dyDescent="0.2">
      <c r="A184" s="20" t="s">
        <v>6</v>
      </c>
      <c r="B184" s="20" t="s">
        <v>290</v>
      </c>
      <c r="C184" s="20" t="s">
        <v>291</v>
      </c>
      <c r="D184" s="20" t="s">
        <v>30</v>
      </c>
      <c r="E184" s="21">
        <v>150</v>
      </c>
      <c r="F184" s="20"/>
      <c r="G184" s="16">
        <v>6.5</v>
      </c>
      <c r="H184" s="17">
        <v>6.0024009603841663E-4</v>
      </c>
      <c r="I184" s="18">
        <f t="shared" si="13"/>
        <v>6.5</v>
      </c>
      <c r="J184" s="32"/>
      <c r="K184" s="29">
        <f t="shared" si="14"/>
        <v>6.5</v>
      </c>
      <c r="N184" s="19">
        <f t="shared" si="15"/>
        <v>0</v>
      </c>
      <c r="O184" s="4">
        <f t="shared" si="12"/>
        <v>0</v>
      </c>
      <c r="P184" s="4">
        <f t="shared" si="16"/>
        <v>0</v>
      </c>
    </row>
    <row r="185" spans="1:16" ht="15" x14ac:dyDescent="0.2">
      <c r="A185" s="14" t="s">
        <v>6</v>
      </c>
      <c r="B185" s="14" t="s">
        <v>292</v>
      </c>
      <c r="C185" s="14"/>
      <c r="D185" s="14" t="s">
        <v>30</v>
      </c>
      <c r="E185" s="15">
        <v>100</v>
      </c>
      <c r="F185" s="14"/>
      <c r="G185" s="16">
        <v>5.3</v>
      </c>
      <c r="H185" s="17">
        <v>6.0024009603841663E-4</v>
      </c>
      <c r="I185" s="18">
        <f t="shared" si="13"/>
        <v>5.3</v>
      </c>
      <c r="J185" s="32"/>
      <c r="K185" s="29">
        <f t="shared" si="14"/>
        <v>5.3</v>
      </c>
      <c r="N185" s="19">
        <f t="shared" si="15"/>
        <v>0</v>
      </c>
      <c r="O185" s="4">
        <f t="shared" si="12"/>
        <v>0</v>
      </c>
      <c r="P185" s="4">
        <f t="shared" si="16"/>
        <v>0</v>
      </c>
    </row>
    <row r="186" spans="1:16" ht="15" x14ac:dyDescent="0.2">
      <c r="A186" s="14" t="s">
        <v>6</v>
      </c>
      <c r="B186" s="14" t="s">
        <v>293</v>
      </c>
      <c r="C186" s="14" t="s">
        <v>294</v>
      </c>
      <c r="D186" s="14" t="s">
        <v>30</v>
      </c>
      <c r="E186" s="15">
        <v>200</v>
      </c>
      <c r="F186" s="14"/>
      <c r="G186" s="16">
        <v>8.9</v>
      </c>
      <c r="H186" s="17">
        <v>5.0020008003201391E-4</v>
      </c>
      <c r="I186" s="18">
        <f t="shared" si="13"/>
        <v>8.9</v>
      </c>
      <c r="J186" s="32"/>
      <c r="K186" s="29">
        <f t="shared" si="14"/>
        <v>8.9</v>
      </c>
      <c r="N186" s="19">
        <f t="shared" si="15"/>
        <v>0</v>
      </c>
      <c r="O186" s="4">
        <f t="shared" si="12"/>
        <v>0</v>
      </c>
      <c r="P186" s="4">
        <f t="shared" si="16"/>
        <v>0</v>
      </c>
    </row>
    <row r="187" spans="1:16" ht="15" x14ac:dyDescent="0.2">
      <c r="A187" s="20" t="s">
        <v>6</v>
      </c>
      <c r="B187" s="20" t="s">
        <v>295</v>
      </c>
      <c r="C187" s="20" t="s">
        <v>296</v>
      </c>
      <c r="D187" s="20" t="s">
        <v>40</v>
      </c>
      <c r="E187" s="21">
        <v>1</v>
      </c>
      <c r="F187" s="20"/>
      <c r="G187" s="16">
        <v>1.8</v>
      </c>
      <c r="H187" s="17">
        <v>5.0020008003201391E-4</v>
      </c>
      <c r="I187" s="18">
        <f t="shared" si="13"/>
        <v>1.8</v>
      </c>
      <c r="J187" s="32"/>
      <c r="K187" s="29">
        <f t="shared" si="14"/>
        <v>1.8</v>
      </c>
      <c r="N187" s="19">
        <f t="shared" si="15"/>
        <v>0</v>
      </c>
      <c r="O187" s="4">
        <f t="shared" si="12"/>
        <v>0</v>
      </c>
      <c r="P187" s="4">
        <f t="shared" si="16"/>
        <v>0</v>
      </c>
    </row>
    <row r="188" spans="1:16" ht="15" x14ac:dyDescent="0.2">
      <c r="A188" s="14" t="s">
        <v>6</v>
      </c>
      <c r="B188" s="14" t="s">
        <v>297</v>
      </c>
      <c r="C188" s="14" t="s">
        <v>298</v>
      </c>
      <c r="D188" s="14" t="s">
        <v>30</v>
      </c>
      <c r="E188" s="15">
        <v>200</v>
      </c>
      <c r="F188" s="14"/>
      <c r="G188" s="16">
        <v>8.9</v>
      </c>
      <c r="H188" s="17">
        <v>5.0020008003201391E-4</v>
      </c>
      <c r="I188" s="18">
        <f t="shared" si="13"/>
        <v>8.9</v>
      </c>
      <c r="J188" s="32"/>
      <c r="K188" s="29">
        <f t="shared" si="14"/>
        <v>8.9</v>
      </c>
      <c r="N188" s="19">
        <f t="shared" si="15"/>
        <v>0</v>
      </c>
      <c r="O188" s="4">
        <f t="shared" si="12"/>
        <v>0</v>
      </c>
      <c r="P188" s="4">
        <f t="shared" si="16"/>
        <v>0</v>
      </c>
    </row>
    <row r="189" spans="1:16" ht="15" x14ac:dyDescent="0.2">
      <c r="A189" s="20" t="s">
        <v>6</v>
      </c>
      <c r="B189" s="20" t="s">
        <v>299</v>
      </c>
      <c r="C189" s="20" t="s">
        <v>300</v>
      </c>
      <c r="D189" s="20" t="s">
        <v>30</v>
      </c>
      <c r="E189" s="21">
        <v>100</v>
      </c>
      <c r="F189" s="23"/>
      <c r="G189" s="16">
        <v>4</v>
      </c>
      <c r="H189" s="17">
        <v>5.0020008003201391E-4</v>
      </c>
      <c r="I189" s="18">
        <f t="shared" si="13"/>
        <v>4</v>
      </c>
      <c r="J189" s="32"/>
      <c r="K189" s="29">
        <f t="shared" si="14"/>
        <v>4</v>
      </c>
      <c r="N189" s="19">
        <f t="shared" si="15"/>
        <v>0</v>
      </c>
      <c r="O189" s="4">
        <f t="shared" si="12"/>
        <v>0</v>
      </c>
      <c r="P189" s="4">
        <f t="shared" si="16"/>
        <v>0</v>
      </c>
    </row>
    <row r="190" spans="1:16" ht="15" x14ac:dyDescent="0.2">
      <c r="A190" s="14" t="s">
        <v>6</v>
      </c>
      <c r="B190" s="14" t="s">
        <v>301</v>
      </c>
      <c r="C190" s="14" t="s">
        <v>302</v>
      </c>
      <c r="D190" s="14" t="s">
        <v>30</v>
      </c>
      <c r="E190" s="15">
        <v>180</v>
      </c>
      <c r="F190" s="14"/>
      <c r="G190" s="16">
        <v>7.2</v>
      </c>
      <c r="H190" s="17">
        <v>5.0020008003201391E-4</v>
      </c>
      <c r="I190" s="18">
        <f t="shared" si="13"/>
        <v>7.2</v>
      </c>
      <c r="J190" s="32"/>
      <c r="K190" s="29">
        <f t="shared" si="14"/>
        <v>7.2</v>
      </c>
      <c r="N190" s="19">
        <f t="shared" si="15"/>
        <v>0</v>
      </c>
      <c r="O190" s="4">
        <f t="shared" si="12"/>
        <v>0</v>
      </c>
      <c r="P190" s="4">
        <f t="shared" si="16"/>
        <v>0</v>
      </c>
    </row>
    <row r="191" spans="1:16" ht="15" x14ac:dyDescent="0.2">
      <c r="A191" s="20" t="s">
        <v>6</v>
      </c>
      <c r="B191" s="20" t="s">
        <v>303</v>
      </c>
      <c r="C191" s="20" t="s">
        <v>220</v>
      </c>
      <c r="D191" s="20" t="s">
        <v>30</v>
      </c>
      <c r="E191" s="21">
        <v>250</v>
      </c>
      <c r="F191" s="20"/>
      <c r="G191" s="16">
        <v>16.899999999999999</v>
      </c>
      <c r="H191" s="17">
        <v>5.0020008003201391E-4</v>
      </c>
      <c r="I191" s="18">
        <f t="shared" si="13"/>
        <v>16.899999999999999</v>
      </c>
      <c r="J191" s="32"/>
      <c r="K191" s="29">
        <f t="shared" si="14"/>
        <v>16.899999999999999</v>
      </c>
      <c r="N191" s="19">
        <f t="shared" si="15"/>
        <v>0</v>
      </c>
      <c r="O191" s="4">
        <f t="shared" si="12"/>
        <v>0</v>
      </c>
      <c r="P191" s="4">
        <f t="shared" si="16"/>
        <v>0</v>
      </c>
    </row>
    <row r="192" spans="1:16" ht="15" x14ac:dyDescent="0.2">
      <c r="A192" s="14" t="s">
        <v>6</v>
      </c>
      <c r="B192" s="14" t="s">
        <v>304</v>
      </c>
      <c r="C192" s="14" t="s">
        <v>36</v>
      </c>
      <c r="D192" s="14" t="s">
        <v>30</v>
      </c>
      <c r="E192" s="15">
        <v>50</v>
      </c>
      <c r="F192" s="14"/>
      <c r="G192" s="16">
        <v>3.9</v>
      </c>
      <c r="H192" s="17">
        <v>5.0020008003201391E-4</v>
      </c>
      <c r="I192" s="18">
        <f t="shared" si="13"/>
        <v>3.9</v>
      </c>
      <c r="J192" s="32"/>
      <c r="K192" s="29">
        <f t="shared" si="14"/>
        <v>3.9</v>
      </c>
      <c r="N192" s="19">
        <f t="shared" si="15"/>
        <v>0</v>
      </c>
      <c r="O192" s="4">
        <f t="shared" si="12"/>
        <v>0</v>
      </c>
      <c r="P192" s="4">
        <f t="shared" si="16"/>
        <v>0</v>
      </c>
    </row>
    <row r="193" spans="1:16" ht="15" x14ac:dyDescent="0.2">
      <c r="A193" s="20" t="s">
        <v>6</v>
      </c>
      <c r="B193" s="20" t="s">
        <v>305</v>
      </c>
      <c r="C193" s="20" t="s">
        <v>306</v>
      </c>
      <c r="D193" s="20" t="s">
        <v>307</v>
      </c>
      <c r="E193" s="21">
        <v>1</v>
      </c>
      <c r="F193" s="20"/>
      <c r="G193" s="16">
        <v>3.2</v>
      </c>
      <c r="H193" s="17">
        <v>4.0016006402561114E-4</v>
      </c>
      <c r="I193" s="18">
        <f t="shared" si="13"/>
        <v>3.2</v>
      </c>
      <c r="J193" s="32"/>
      <c r="K193" s="29">
        <f t="shared" si="14"/>
        <v>3.2</v>
      </c>
      <c r="N193" s="19">
        <f t="shared" si="15"/>
        <v>0</v>
      </c>
      <c r="O193" s="4">
        <f t="shared" si="12"/>
        <v>0</v>
      </c>
      <c r="P193" s="4">
        <f t="shared" si="16"/>
        <v>0</v>
      </c>
    </row>
    <row r="194" spans="1:16" ht="15" x14ac:dyDescent="0.2">
      <c r="A194" s="14" t="s">
        <v>6</v>
      </c>
      <c r="B194" s="14" t="s">
        <v>308</v>
      </c>
      <c r="C194" s="14"/>
      <c r="D194" s="14" t="s">
        <v>40</v>
      </c>
      <c r="E194" s="15">
        <v>1</v>
      </c>
      <c r="F194" s="14"/>
      <c r="G194" s="16">
        <v>10</v>
      </c>
      <c r="H194" s="17">
        <v>4.0016006402561114E-4</v>
      </c>
      <c r="I194" s="18">
        <f t="shared" si="13"/>
        <v>10</v>
      </c>
      <c r="J194" s="32"/>
      <c r="K194" s="29">
        <f t="shared" si="14"/>
        <v>10</v>
      </c>
      <c r="N194" s="19">
        <f t="shared" si="15"/>
        <v>0</v>
      </c>
      <c r="O194" s="4">
        <f t="shared" si="12"/>
        <v>0</v>
      </c>
      <c r="P194" s="4">
        <f t="shared" si="16"/>
        <v>0</v>
      </c>
    </row>
    <row r="195" spans="1:16" ht="15" x14ac:dyDescent="0.2">
      <c r="A195" s="20" t="s">
        <v>6</v>
      </c>
      <c r="B195" s="20" t="s">
        <v>309</v>
      </c>
      <c r="C195" s="20" t="s">
        <v>260</v>
      </c>
      <c r="D195" s="20" t="s">
        <v>30</v>
      </c>
      <c r="E195" s="21">
        <v>225</v>
      </c>
      <c r="F195" s="20"/>
      <c r="G195" s="16">
        <v>9.3000000000000007</v>
      </c>
      <c r="H195" s="17">
        <v>4.0016006402561114E-4</v>
      </c>
      <c r="I195" s="18">
        <f t="shared" si="13"/>
        <v>9.3000000000000007</v>
      </c>
      <c r="J195" s="32"/>
      <c r="K195" s="29">
        <f t="shared" si="14"/>
        <v>9.3000000000000007</v>
      </c>
      <c r="N195" s="19">
        <f t="shared" si="15"/>
        <v>0</v>
      </c>
      <c r="O195" s="4">
        <f t="shared" si="12"/>
        <v>0</v>
      </c>
      <c r="P195" s="4">
        <f t="shared" si="16"/>
        <v>0</v>
      </c>
    </row>
    <row r="196" spans="1:16" ht="15" x14ac:dyDescent="0.2">
      <c r="A196" s="20" t="s">
        <v>6</v>
      </c>
      <c r="B196" s="20" t="s">
        <v>310</v>
      </c>
      <c r="C196" s="20" t="s">
        <v>224</v>
      </c>
      <c r="D196" s="20" t="s">
        <v>30</v>
      </c>
      <c r="E196" s="21">
        <v>50</v>
      </c>
      <c r="F196" s="20"/>
      <c r="G196" s="16">
        <v>3.6</v>
      </c>
      <c r="H196" s="17">
        <v>3.0012004801920831E-4</v>
      </c>
      <c r="I196" s="18">
        <f t="shared" si="13"/>
        <v>3.6</v>
      </c>
      <c r="J196" s="32"/>
      <c r="K196" s="29">
        <f t="shared" si="14"/>
        <v>3.6</v>
      </c>
      <c r="N196" s="19">
        <f t="shared" si="15"/>
        <v>0</v>
      </c>
      <c r="O196" s="4">
        <f t="shared" si="12"/>
        <v>0</v>
      </c>
      <c r="P196" s="4">
        <f t="shared" si="16"/>
        <v>0</v>
      </c>
    </row>
    <row r="197" spans="1:16" ht="15" x14ac:dyDescent="0.2">
      <c r="A197" s="14" t="s">
        <v>6</v>
      </c>
      <c r="B197" s="14" t="s">
        <v>311</v>
      </c>
      <c r="C197" s="14" t="s">
        <v>36</v>
      </c>
      <c r="D197" s="14" t="s">
        <v>40</v>
      </c>
      <c r="E197" s="15">
        <v>1</v>
      </c>
      <c r="F197" s="14"/>
      <c r="G197" s="16">
        <v>3.9</v>
      </c>
      <c r="H197" s="17">
        <v>3.0012004801920831E-4</v>
      </c>
      <c r="I197" s="18">
        <f t="shared" si="13"/>
        <v>3.9</v>
      </c>
      <c r="J197" s="32"/>
      <c r="K197" s="29">
        <f t="shared" si="14"/>
        <v>3.9</v>
      </c>
      <c r="N197" s="19">
        <f t="shared" si="15"/>
        <v>0</v>
      </c>
      <c r="O197" s="4">
        <f t="shared" si="12"/>
        <v>0</v>
      </c>
      <c r="P197" s="4">
        <f t="shared" si="16"/>
        <v>0</v>
      </c>
    </row>
    <row r="198" spans="1:16" ht="15" x14ac:dyDescent="0.2">
      <c r="A198" s="20" t="s">
        <v>6</v>
      </c>
      <c r="B198" s="20" t="s">
        <v>312</v>
      </c>
      <c r="C198" s="20" t="s">
        <v>255</v>
      </c>
      <c r="D198" s="20" t="s">
        <v>40</v>
      </c>
      <c r="E198" s="21">
        <v>5</v>
      </c>
      <c r="F198" s="20"/>
      <c r="G198" s="16">
        <v>15.6</v>
      </c>
      <c r="H198" s="17">
        <v>2.0008003201280557E-4</v>
      </c>
      <c r="I198" s="18">
        <f t="shared" si="13"/>
        <v>15.6</v>
      </c>
      <c r="J198" s="32"/>
      <c r="K198" s="29">
        <f t="shared" si="14"/>
        <v>15.6</v>
      </c>
      <c r="N198" s="19">
        <f t="shared" si="15"/>
        <v>0</v>
      </c>
      <c r="O198" s="4">
        <f t="shared" si="12"/>
        <v>0</v>
      </c>
      <c r="P198" s="4">
        <f t="shared" si="16"/>
        <v>0</v>
      </c>
    </row>
    <row r="199" spans="1:16" ht="15" x14ac:dyDescent="0.2">
      <c r="A199" s="14" t="s">
        <v>6</v>
      </c>
      <c r="B199" s="14" t="s">
        <v>313</v>
      </c>
      <c r="C199" s="14" t="s">
        <v>42</v>
      </c>
      <c r="D199" s="14" t="s">
        <v>30</v>
      </c>
      <c r="E199" s="15">
        <v>500</v>
      </c>
      <c r="F199" s="24"/>
      <c r="G199" s="16">
        <v>20</v>
      </c>
      <c r="H199" s="17">
        <v>2.0008003201280557E-4</v>
      </c>
      <c r="I199" s="18">
        <f t="shared" si="13"/>
        <v>20</v>
      </c>
      <c r="J199" s="32"/>
      <c r="K199" s="29">
        <f t="shared" si="14"/>
        <v>20</v>
      </c>
      <c r="N199" s="19">
        <f t="shared" si="15"/>
        <v>0</v>
      </c>
      <c r="O199" s="4">
        <f t="shared" si="12"/>
        <v>0</v>
      </c>
      <c r="P199" s="4">
        <f t="shared" si="16"/>
        <v>0</v>
      </c>
    </row>
    <row r="200" spans="1:16" ht="15" x14ac:dyDescent="0.2">
      <c r="A200" s="20" t="s">
        <v>6</v>
      </c>
      <c r="B200" s="20" t="s">
        <v>314</v>
      </c>
      <c r="C200" s="20"/>
      <c r="D200" s="20" t="s">
        <v>40</v>
      </c>
      <c r="E200" s="21">
        <v>1</v>
      </c>
      <c r="F200" s="20"/>
      <c r="G200" s="16">
        <v>3.2</v>
      </c>
      <c r="H200" s="17">
        <v>2.0008003201280557E-4</v>
      </c>
      <c r="I200" s="18">
        <f t="shared" si="13"/>
        <v>3.2</v>
      </c>
      <c r="J200" s="32"/>
      <c r="K200" s="29">
        <f t="shared" si="14"/>
        <v>3.2</v>
      </c>
      <c r="N200" s="19">
        <f t="shared" si="15"/>
        <v>0</v>
      </c>
      <c r="O200" s="4">
        <f t="shared" si="12"/>
        <v>0</v>
      </c>
      <c r="P200" s="4">
        <f t="shared" si="16"/>
        <v>0</v>
      </c>
    </row>
    <row r="201" spans="1:16" ht="15" x14ac:dyDescent="0.2">
      <c r="A201" s="14" t="s">
        <v>6</v>
      </c>
      <c r="B201" s="14" t="s">
        <v>315</v>
      </c>
      <c r="C201" s="14" t="s">
        <v>316</v>
      </c>
      <c r="D201" s="14" t="s">
        <v>30</v>
      </c>
      <c r="E201" s="15">
        <v>68</v>
      </c>
      <c r="F201" s="14"/>
      <c r="G201" s="16">
        <v>12.9</v>
      </c>
      <c r="H201" s="17">
        <v>2.0008003201280557E-4</v>
      </c>
      <c r="I201" s="18">
        <f t="shared" si="13"/>
        <v>12.9</v>
      </c>
      <c r="J201" s="32"/>
      <c r="K201" s="29">
        <f t="shared" si="14"/>
        <v>12.9</v>
      </c>
      <c r="N201" s="19">
        <f t="shared" si="15"/>
        <v>0</v>
      </c>
      <c r="O201" s="4">
        <f t="shared" si="12"/>
        <v>0</v>
      </c>
      <c r="P201" s="4">
        <f t="shared" si="16"/>
        <v>0</v>
      </c>
    </row>
    <row r="202" spans="1:16" ht="15" x14ac:dyDescent="0.2">
      <c r="A202" s="20" t="s">
        <v>6</v>
      </c>
      <c r="B202" s="20" t="s">
        <v>317</v>
      </c>
      <c r="C202" s="20"/>
      <c r="D202" s="20" t="s">
        <v>30</v>
      </c>
      <c r="E202" s="21">
        <v>500</v>
      </c>
      <c r="F202" s="23"/>
      <c r="G202" s="16">
        <v>17.899999999999999</v>
      </c>
      <c r="H202" s="17">
        <v>2.0008003201280557E-4</v>
      </c>
      <c r="I202" s="18">
        <f t="shared" si="13"/>
        <v>17.899999999999999</v>
      </c>
      <c r="J202" s="32"/>
      <c r="K202" s="29">
        <f t="shared" si="14"/>
        <v>17.899999999999999</v>
      </c>
      <c r="N202" s="19">
        <f t="shared" si="15"/>
        <v>0</v>
      </c>
      <c r="O202" s="4">
        <f t="shared" si="12"/>
        <v>0</v>
      </c>
      <c r="P202" s="4">
        <f t="shared" si="16"/>
        <v>0</v>
      </c>
    </row>
    <row r="203" spans="1:16" ht="15" x14ac:dyDescent="0.2">
      <c r="A203" s="14" t="s">
        <v>6</v>
      </c>
      <c r="B203" s="14" t="s">
        <v>318</v>
      </c>
      <c r="C203" s="14" t="s">
        <v>319</v>
      </c>
      <c r="D203" s="14" t="s">
        <v>30</v>
      </c>
      <c r="E203" s="15">
        <v>162</v>
      </c>
      <c r="F203" s="14"/>
      <c r="G203" s="16">
        <v>26.7</v>
      </c>
      <c r="H203" s="17">
        <v>2.0008003201280557E-4</v>
      </c>
      <c r="I203" s="18">
        <f t="shared" si="13"/>
        <v>26.7</v>
      </c>
      <c r="J203" s="32"/>
      <c r="K203" s="29">
        <f t="shared" si="14"/>
        <v>26.7</v>
      </c>
      <c r="N203" s="19">
        <f t="shared" si="15"/>
        <v>0</v>
      </c>
      <c r="O203" s="4">
        <f t="shared" si="12"/>
        <v>0</v>
      </c>
      <c r="P203" s="4">
        <f t="shared" si="16"/>
        <v>0</v>
      </c>
    </row>
    <row r="204" spans="1:16" ht="15" x14ac:dyDescent="0.2">
      <c r="A204" s="20" t="s">
        <v>6</v>
      </c>
      <c r="B204" s="20" t="s">
        <v>320</v>
      </c>
      <c r="C204" s="20" t="s">
        <v>321</v>
      </c>
      <c r="D204" s="20" t="s">
        <v>30</v>
      </c>
      <c r="E204" s="21">
        <v>325</v>
      </c>
      <c r="F204" s="20"/>
      <c r="G204" s="16">
        <v>18.899999999999999</v>
      </c>
      <c r="H204" s="17">
        <v>2.0008003201280557E-4</v>
      </c>
      <c r="I204" s="18">
        <f t="shared" si="13"/>
        <v>18.899999999999999</v>
      </c>
      <c r="J204" s="32"/>
      <c r="K204" s="29">
        <f t="shared" si="14"/>
        <v>18.899999999999999</v>
      </c>
      <c r="N204" s="19">
        <f t="shared" si="15"/>
        <v>0</v>
      </c>
      <c r="O204" s="4">
        <f t="shared" si="12"/>
        <v>0</v>
      </c>
      <c r="P204" s="4">
        <f t="shared" si="16"/>
        <v>0</v>
      </c>
    </row>
    <row r="205" spans="1:16" ht="15" x14ac:dyDescent="0.2">
      <c r="A205" s="14" t="s">
        <v>6</v>
      </c>
      <c r="B205" s="14" t="s">
        <v>322</v>
      </c>
      <c r="C205" s="14" t="s">
        <v>213</v>
      </c>
      <c r="D205" s="14" t="s">
        <v>30</v>
      </c>
      <c r="E205" s="15">
        <v>250</v>
      </c>
      <c r="F205" s="24"/>
      <c r="G205" s="16">
        <v>13.9</v>
      </c>
      <c r="H205" s="17">
        <v>2.0008003201280557E-4</v>
      </c>
      <c r="I205" s="18">
        <f t="shared" si="13"/>
        <v>13.9</v>
      </c>
      <c r="J205" s="32"/>
      <c r="K205" s="29">
        <f t="shared" si="14"/>
        <v>13.9</v>
      </c>
      <c r="N205" s="19">
        <f t="shared" si="15"/>
        <v>0</v>
      </c>
      <c r="O205" s="4">
        <f t="shared" si="12"/>
        <v>0</v>
      </c>
      <c r="P205" s="4">
        <f t="shared" si="16"/>
        <v>0</v>
      </c>
    </row>
    <row r="206" spans="1:16" ht="15" x14ac:dyDescent="0.2">
      <c r="A206" s="20" t="s">
        <v>6</v>
      </c>
      <c r="B206" s="20" t="s">
        <v>323</v>
      </c>
      <c r="C206" s="20" t="s">
        <v>213</v>
      </c>
      <c r="D206" s="20" t="s">
        <v>30</v>
      </c>
      <c r="E206" s="21">
        <v>250</v>
      </c>
      <c r="F206" s="23"/>
      <c r="G206" s="16">
        <v>13.4</v>
      </c>
      <c r="H206" s="17">
        <v>2.0008003201280557E-4</v>
      </c>
      <c r="I206" s="18">
        <f t="shared" si="13"/>
        <v>13.4</v>
      </c>
      <c r="J206" s="32"/>
      <c r="K206" s="29">
        <f t="shared" si="14"/>
        <v>13.4</v>
      </c>
      <c r="N206" s="19">
        <f t="shared" si="15"/>
        <v>0</v>
      </c>
      <c r="O206" s="4">
        <f t="shared" si="12"/>
        <v>0</v>
      </c>
      <c r="P206" s="4">
        <f t="shared" si="16"/>
        <v>0</v>
      </c>
    </row>
    <row r="207" spans="1:16" ht="15" x14ac:dyDescent="0.2">
      <c r="A207" s="14" t="s">
        <v>6</v>
      </c>
      <c r="B207" s="14" t="s">
        <v>324</v>
      </c>
      <c r="C207" s="14" t="s">
        <v>325</v>
      </c>
      <c r="D207" s="14" t="s">
        <v>40</v>
      </c>
      <c r="E207" s="15">
        <v>1</v>
      </c>
      <c r="F207" s="14"/>
      <c r="G207" s="16">
        <v>16</v>
      </c>
      <c r="H207" s="17">
        <v>2.0008003201280557E-4</v>
      </c>
      <c r="I207" s="18">
        <f t="shared" si="13"/>
        <v>16</v>
      </c>
      <c r="J207" s="32"/>
      <c r="K207" s="29">
        <f t="shared" si="14"/>
        <v>16</v>
      </c>
      <c r="N207" s="19">
        <f t="shared" si="15"/>
        <v>0</v>
      </c>
      <c r="O207" s="4">
        <f t="shared" ref="O207:O270" si="17">+N207*H207</f>
        <v>0</v>
      </c>
      <c r="P207" s="4">
        <f t="shared" si="16"/>
        <v>0</v>
      </c>
    </row>
    <row r="208" spans="1:16" ht="15" x14ac:dyDescent="0.2">
      <c r="A208" s="20" t="s">
        <v>6</v>
      </c>
      <c r="B208" s="20" t="s">
        <v>293</v>
      </c>
      <c r="C208" s="20" t="s">
        <v>326</v>
      </c>
      <c r="D208" s="20" t="s">
        <v>30</v>
      </c>
      <c r="E208" s="21">
        <v>200</v>
      </c>
      <c r="F208" s="20"/>
      <c r="G208" s="16">
        <v>4.4000000000000004</v>
      </c>
      <c r="H208" s="17">
        <v>2.0008003201280557E-4</v>
      </c>
      <c r="I208" s="18">
        <f t="shared" si="13"/>
        <v>4.4000000000000004</v>
      </c>
      <c r="J208" s="32"/>
      <c r="K208" s="29">
        <f t="shared" si="14"/>
        <v>4.4000000000000004</v>
      </c>
      <c r="N208" s="19">
        <f t="shared" si="15"/>
        <v>0</v>
      </c>
      <c r="O208" s="4">
        <f t="shared" si="17"/>
        <v>0</v>
      </c>
      <c r="P208" s="4">
        <f t="shared" si="16"/>
        <v>0</v>
      </c>
    </row>
    <row r="209" spans="1:16" ht="15" x14ac:dyDescent="0.2">
      <c r="A209" s="14" t="s">
        <v>6</v>
      </c>
      <c r="B209" s="14" t="s">
        <v>327</v>
      </c>
      <c r="C209" s="14" t="s">
        <v>63</v>
      </c>
      <c r="D209" s="14" t="s">
        <v>40</v>
      </c>
      <c r="E209" s="15">
        <v>1</v>
      </c>
      <c r="F209" s="14" t="s">
        <v>126</v>
      </c>
      <c r="G209" s="16">
        <v>0.7</v>
      </c>
      <c r="H209" s="17">
        <v>2.0008003201280557E-4</v>
      </c>
      <c r="I209" s="18">
        <f t="shared" ref="I209:I272" si="18">+G209</f>
        <v>0.7</v>
      </c>
      <c r="J209" s="32"/>
      <c r="K209" s="29">
        <f t="shared" ref="K209:K272" si="19">ROUND(G209*(1-P209),1)</f>
        <v>0.7</v>
      </c>
      <c r="N209" s="19">
        <f t="shared" ref="N209:N272" si="20">ROUND(+(G209-I209)/G209,6)</f>
        <v>0</v>
      </c>
      <c r="O209" s="4">
        <f t="shared" si="17"/>
        <v>0</v>
      </c>
      <c r="P209" s="4">
        <f t="shared" ref="P209:P272" si="21">VLOOKUP(A209,$A$2:$C$10,3)</f>
        <v>0</v>
      </c>
    </row>
    <row r="210" spans="1:16" ht="15" x14ac:dyDescent="0.2">
      <c r="A210" s="14" t="s">
        <v>6</v>
      </c>
      <c r="B210" s="14" t="s">
        <v>328</v>
      </c>
      <c r="C210" s="14" t="s">
        <v>245</v>
      </c>
      <c r="D210" s="14" t="s">
        <v>30</v>
      </c>
      <c r="E210" s="15">
        <v>425</v>
      </c>
      <c r="F210" s="14"/>
      <c r="G210" s="16">
        <v>19.2</v>
      </c>
      <c r="H210" s="17">
        <v>1.0004001600640278E-4</v>
      </c>
      <c r="I210" s="18">
        <f t="shared" si="18"/>
        <v>19.2</v>
      </c>
      <c r="J210" s="32"/>
      <c r="K210" s="29">
        <f t="shared" si="19"/>
        <v>19.2</v>
      </c>
      <c r="N210" s="19">
        <f t="shared" si="20"/>
        <v>0</v>
      </c>
      <c r="O210" s="4">
        <f t="shared" si="17"/>
        <v>0</v>
      </c>
      <c r="P210" s="4">
        <f t="shared" si="21"/>
        <v>0</v>
      </c>
    </row>
    <row r="211" spans="1:16" ht="15" x14ac:dyDescent="0.2">
      <c r="A211" s="20" t="s">
        <v>6</v>
      </c>
      <c r="B211" s="20" t="s">
        <v>329</v>
      </c>
      <c r="C211" s="20" t="s">
        <v>330</v>
      </c>
      <c r="D211" s="20" t="s">
        <v>40</v>
      </c>
      <c r="E211" s="21">
        <v>1</v>
      </c>
      <c r="F211" s="20" t="s">
        <v>126</v>
      </c>
      <c r="G211" s="16">
        <v>3.3</v>
      </c>
      <c r="H211" s="17">
        <v>1.0004001600640278E-4</v>
      </c>
      <c r="I211" s="18">
        <f t="shared" si="18"/>
        <v>3.3</v>
      </c>
      <c r="J211" s="32"/>
      <c r="K211" s="29">
        <f t="shared" si="19"/>
        <v>3.3</v>
      </c>
      <c r="N211" s="19">
        <f t="shared" si="20"/>
        <v>0</v>
      </c>
      <c r="O211" s="4">
        <f t="shared" si="17"/>
        <v>0</v>
      </c>
      <c r="P211" s="4">
        <f t="shared" si="21"/>
        <v>0</v>
      </c>
    </row>
    <row r="212" spans="1:16" ht="15" x14ac:dyDescent="0.2">
      <c r="A212" s="14" t="s">
        <v>6</v>
      </c>
      <c r="B212" s="14" t="s">
        <v>331</v>
      </c>
      <c r="C212" s="14"/>
      <c r="D212" s="14" t="s">
        <v>40</v>
      </c>
      <c r="E212" s="15">
        <v>1</v>
      </c>
      <c r="F212" s="14"/>
      <c r="G212" s="16">
        <v>3.2</v>
      </c>
      <c r="H212" s="17">
        <v>1.0004001600640278E-4</v>
      </c>
      <c r="I212" s="18">
        <f t="shared" si="18"/>
        <v>3.2</v>
      </c>
      <c r="J212" s="32"/>
      <c r="K212" s="29">
        <f t="shared" si="19"/>
        <v>3.2</v>
      </c>
      <c r="N212" s="19">
        <f t="shared" si="20"/>
        <v>0</v>
      </c>
      <c r="O212" s="4">
        <f t="shared" si="17"/>
        <v>0</v>
      </c>
      <c r="P212" s="4">
        <f t="shared" si="21"/>
        <v>0</v>
      </c>
    </row>
    <row r="213" spans="1:16" ht="15" x14ac:dyDescent="0.2">
      <c r="A213" s="20" t="s">
        <v>6</v>
      </c>
      <c r="B213" s="20" t="s">
        <v>332</v>
      </c>
      <c r="C213" s="20" t="s">
        <v>36</v>
      </c>
      <c r="D213" s="20" t="s">
        <v>30</v>
      </c>
      <c r="E213" s="21">
        <v>500</v>
      </c>
      <c r="F213" s="20"/>
      <c r="G213" s="16">
        <v>17.399999999999999</v>
      </c>
      <c r="H213" s="17">
        <v>1.0004001600640278E-4</v>
      </c>
      <c r="I213" s="18">
        <f t="shared" si="18"/>
        <v>17.399999999999999</v>
      </c>
      <c r="J213" s="32"/>
      <c r="K213" s="29">
        <f t="shared" si="19"/>
        <v>17.399999999999999</v>
      </c>
      <c r="N213" s="19">
        <f t="shared" si="20"/>
        <v>0</v>
      </c>
      <c r="O213" s="4">
        <f t="shared" si="17"/>
        <v>0</v>
      </c>
      <c r="P213" s="4">
        <f t="shared" si="21"/>
        <v>0</v>
      </c>
    </row>
    <row r="214" spans="1:16" ht="15" x14ac:dyDescent="0.2">
      <c r="A214" s="14" t="s">
        <v>6</v>
      </c>
      <c r="B214" s="14" t="s">
        <v>333</v>
      </c>
      <c r="C214" s="14" t="s">
        <v>63</v>
      </c>
      <c r="D214" s="14" t="s">
        <v>30</v>
      </c>
      <c r="E214" s="15">
        <v>130</v>
      </c>
      <c r="F214" s="14"/>
      <c r="G214" s="16">
        <v>7.1</v>
      </c>
      <c r="H214" s="17">
        <v>1.0004001600640278E-4</v>
      </c>
      <c r="I214" s="18">
        <f t="shared" si="18"/>
        <v>7.1</v>
      </c>
      <c r="J214" s="32"/>
      <c r="K214" s="29">
        <f t="shared" si="19"/>
        <v>7.1</v>
      </c>
      <c r="N214" s="19">
        <f t="shared" si="20"/>
        <v>0</v>
      </c>
      <c r="O214" s="4">
        <f t="shared" si="17"/>
        <v>0</v>
      </c>
      <c r="P214" s="4">
        <f t="shared" si="21"/>
        <v>0</v>
      </c>
    </row>
    <row r="215" spans="1:16" ht="15" x14ac:dyDescent="0.2">
      <c r="A215" s="20" t="s">
        <v>6</v>
      </c>
      <c r="B215" s="20" t="s">
        <v>334</v>
      </c>
      <c r="C215" s="20" t="s">
        <v>220</v>
      </c>
      <c r="D215" s="20" t="s">
        <v>30</v>
      </c>
      <c r="E215" s="21">
        <v>380</v>
      </c>
      <c r="F215" s="20"/>
      <c r="G215" s="16">
        <v>18.100000000000001</v>
      </c>
      <c r="H215" s="17">
        <v>1.0004001600640278E-4</v>
      </c>
      <c r="I215" s="18">
        <f t="shared" si="18"/>
        <v>18.100000000000001</v>
      </c>
      <c r="J215" s="32"/>
      <c r="K215" s="29">
        <f t="shared" si="19"/>
        <v>18.100000000000001</v>
      </c>
      <c r="N215" s="19">
        <f t="shared" si="20"/>
        <v>0</v>
      </c>
      <c r="O215" s="4">
        <f t="shared" si="17"/>
        <v>0</v>
      </c>
      <c r="P215" s="4">
        <f t="shared" si="21"/>
        <v>0</v>
      </c>
    </row>
    <row r="216" spans="1:16" ht="15" x14ac:dyDescent="0.2">
      <c r="A216" s="14" t="s">
        <v>6</v>
      </c>
      <c r="B216" s="14" t="s">
        <v>335</v>
      </c>
      <c r="C216" s="14" t="s">
        <v>42</v>
      </c>
      <c r="D216" s="14" t="s">
        <v>30</v>
      </c>
      <c r="E216" s="15">
        <v>18</v>
      </c>
      <c r="F216" s="14"/>
      <c r="G216" s="16">
        <v>1.7</v>
      </c>
      <c r="H216" s="17">
        <v>1.0004001600640278E-4</v>
      </c>
      <c r="I216" s="18">
        <f t="shared" si="18"/>
        <v>1.7</v>
      </c>
      <c r="J216" s="32"/>
      <c r="K216" s="29">
        <f t="shared" si="19"/>
        <v>1.7</v>
      </c>
      <c r="N216" s="19">
        <f t="shared" si="20"/>
        <v>0</v>
      </c>
      <c r="O216" s="4">
        <f t="shared" si="17"/>
        <v>0</v>
      </c>
      <c r="P216" s="4">
        <f t="shared" si="21"/>
        <v>0</v>
      </c>
    </row>
    <row r="217" spans="1:16" ht="15" x14ac:dyDescent="0.2">
      <c r="A217" s="20" t="s">
        <v>6</v>
      </c>
      <c r="B217" s="20" t="s">
        <v>336</v>
      </c>
      <c r="C217" s="20" t="s">
        <v>253</v>
      </c>
      <c r="D217" s="20" t="s">
        <v>40</v>
      </c>
      <c r="E217" s="21">
        <v>1</v>
      </c>
      <c r="F217" s="20"/>
      <c r="G217" s="16">
        <v>4.8</v>
      </c>
      <c r="H217" s="17">
        <v>1.0004001600640278E-4</v>
      </c>
      <c r="I217" s="18">
        <f t="shared" si="18"/>
        <v>4.8</v>
      </c>
      <c r="J217" s="32"/>
      <c r="K217" s="29">
        <f t="shared" si="19"/>
        <v>4.8</v>
      </c>
      <c r="N217" s="19">
        <f t="shared" si="20"/>
        <v>0</v>
      </c>
      <c r="O217" s="4">
        <f t="shared" si="17"/>
        <v>0</v>
      </c>
      <c r="P217" s="4">
        <f t="shared" si="21"/>
        <v>0</v>
      </c>
    </row>
    <row r="218" spans="1:16" ht="15" x14ac:dyDescent="0.2">
      <c r="A218" s="14" t="s">
        <v>6</v>
      </c>
      <c r="B218" s="14" t="s">
        <v>337</v>
      </c>
      <c r="C218" s="14" t="s">
        <v>213</v>
      </c>
      <c r="D218" s="14" t="s">
        <v>30</v>
      </c>
      <c r="E218" s="15">
        <v>250</v>
      </c>
      <c r="F218" s="24"/>
      <c r="G218" s="16">
        <v>13.7</v>
      </c>
      <c r="H218" s="17">
        <v>1.0004001600640278E-4</v>
      </c>
      <c r="I218" s="18">
        <f t="shared" si="18"/>
        <v>13.7</v>
      </c>
      <c r="J218" s="32"/>
      <c r="K218" s="29">
        <f t="shared" si="19"/>
        <v>13.7</v>
      </c>
      <c r="N218" s="19">
        <f t="shared" si="20"/>
        <v>0</v>
      </c>
      <c r="O218" s="4">
        <f t="shared" si="17"/>
        <v>0</v>
      </c>
      <c r="P218" s="4">
        <f t="shared" si="21"/>
        <v>0</v>
      </c>
    </row>
    <row r="219" spans="1:16" ht="15" x14ac:dyDescent="0.2">
      <c r="A219" s="20" t="s">
        <v>6</v>
      </c>
      <c r="B219" s="20" t="s">
        <v>338</v>
      </c>
      <c r="C219" s="20" t="s">
        <v>339</v>
      </c>
      <c r="D219" s="20" t="s">
        <v>40</v>
      </c>
      <c r="E219" s="21">
        <v>1</v>
      </c>
      <c r="F219" s="20"/>
      <c r="G219" s="16">
        <v>4.5</v>
      </c>
      <c r="H219" s="17">
        <v>1.0004001600640278E-4</v>
      </c>
      <c r="I219" s="18">
        <f t="shared" si="18"/>
        <v>4.5</v>
      </c>
      <c r="J219" s="32"/>
      <c r="K219" s="29">
        <f t="shared" si="19"/>
        <v>4.5</v>
      </c>
      <c r="N219" s="19">
        <f t="shared" si="20"/>
        <v>0</v>
      </c>
      <c r="O219" s="4">
        <f t="shared" si="17"/>
        <v>0</v>
      </c>
      <c r="P219" s="4">
        <f t="shared" si="21"/>
        <v>0</v>
      </c>
    </row>
    <row r="220" spans="1:16" ht="15" x14ac:dyDescent="0.2">
      <c r="A220" s="14" t="s">
        <v>6</v>
      </c>
      <c r="B220" s="14" t="s">
        <v>340</v>
      </c>
      <c r="C220" s="14"/>
      <c r="D220" s="14" t="s">
        <v>30</v>
      </c>
      <c r="E220" s="15">
        <v>400</v>
      </c>
      <c r="F220" s="14"/>
      <c r="G220" s="16">
        <v>12.9</v>
      </c>
      <c r="H220" s="17">
        <v>1.0004001600640278E-4</v>
      </c>
      <c r="I220" s="18">
        <f t="shared" si="18"/>
        <v>12.9</v>
      </c>
      <c r="J220" s="32"/>
      <c r="K220" s="29">
        <f t="shared" si="19"/>
        <v>12.9</v>
      </c>
      <c r="N220" s="19">
        <f t="shared" si="20"/>
        <v>0</v>
      </c>
      <c r="O220" s="4">
        <f t="shared" si="17"/>
        <v>0</v>
      </c>
      <c r="P220" s="4">
        <f t="shared" si="21"/>
        <v>0</v>
      </c>
    </row>
    <row r="221" spans="1:16" ht="15" x14ac:dyDescent="0.2">
      <c r="A221" s="20" t="s">
        <v>6</v>
      </c>
      <c r="B221" s="20" t="s">
        <v>341</v>
      </c>
      <c r="C221" s="20" t="s">
        <v>342</v>
      </c>
      <c r="D221" s="20" t="s">
        <v>30</v>
      </c>
      <c r="E221" s="21">
        <v>400</v>
      </c>
      <c r="F221" s="20"/>
      <c r="G221" s="16">
        <v>10.4</v>
      </c>
      <c r="H221" s="17">
        <v>1.0004001600640278E-4</v>
      </c>
      <c r="I221" s="18">
        <f t="shared" si="18"/>
        <v>10.4</v>
      </c>
      <c r="J221" s="32"/>
      <c r="K221" s="29">
        <f t="shared" si="19"/>
        <v>10.4</v>
      </c>
      <c r="N221" s="19">
        <f t="shared" si="20"/>
        <v>0</v>
      </c>
      <c r="O221" s="4">
        <f t="shared" si="17"/>
        <v>0</v>
      </c>
      <c r="P221" s="4">
        <f t="shared" si="21"/>
        <v>0</v>
      </c>
    </row>
    <row r="222" spans="1:16" ht="15" x14ac:dyDescent="0.2">
      <c r="A222" s="14" t="s">
        <v>6</v>
      </c>
      <c r="B222" s="14" t="s">
        <v>343</v>
      </c>
      <c r="C222" s="14" t="s">
        <v>42</v>
      </c>
      <c r="D222" s="14" t="s">
        <v>40</v>
      </c>
      <c r="E222" s="15">
        <v>1</v>
      </c>
      <c r="F222" s="14"/>
      <c r="G222" s="16">
        <v>14.5</v>
      </c>
      <c r="H222" s="17">
        <v>1.0004001600640278E-4</v>
      </c>
      <c r="I222" s="18">
        <f t="shared" si="18"/>
        <v>14.5</v>
      </c>
      <c r="J222" s="32"/>
      <c r="K222" s="29">
        <f t="shared" si="19"/>
        <v>14.5</v>
      </c>
      <c r="N222" s="19">
        <f t="shared" si="20"/>
        <v>0</v>
      </c>
      <c r="O222" s="4">
        <f t="shared" si="17"/>
        <v>0</v>
      </c>
      <c r="P222" s="4">
        <f t="shared" si="21"/>
        <v>0</v>
      </c>
    </row>
    <row r="223" spans="1:16" ht="15" x14ac:dyDescent="0.2">
      <c r="A223" s="20" t="s">
        <v>6</v>
      </c>
      <c r="B223" s="20" t="s">
        <v>344</v>
      </c>
      <c r="C223" s="20" t="s">
        <v>345</v>
      </c>
      <c r="D223" s="20" t="s">
        <v>30</v>
      </c>
      <c r="E223" s="21">
        <v>400</v>
      </c>
      <c r="F223" s="23"/>
      <c r="G223" s="16">
        <v>9.1999999999999993</v>
      </c>
      <c r="H223" s="17">
        <v>1.0004001600640278E-4</v>
      </c>
      <c r="I223" s="18">
        <f t="shared" si="18"/>
        <v>9.1999999999999993</v>
      </c>
      <c r="J223" s="32"/>
      <c r="K223" s="29">
        <f t="shared" si="19"/>
        <v>9.1999999999999993</v>
      </c>
      <c r="N223" s="19">
        <f t="shared" si="20"/>
        <v>0</v>
      </c>
      <c r="O223" s="4">
        <f t="shared" si="17"/>
        <v>0</v>
      </c>
      <c r="P223" s="4">
        <f t="shared" si="21"/>
        <v>0</v>
      </c>
    </row>
    <row r="224" spans="1:16" ht="15" x14ac:dyDescent="0.2">
      <c r="A224" s="14" t="s">
        <v>6</v>
      </c>
      <c r="B224" s="14" t="s">
        <v>346</v>
      </c>
      <c r="C224" s="14" t="s">
        <v>319</v>
      </c>
      <c r="D224" s="14" t="s">
        <v>30</v>
      </c>
      <c r="E224" s="15">
        <v>162</v>
      </c>
      <c r="F224" s="14"/>
      <c r="G224" s="16">
        <v>10.1</v>
      </c>
      <c r="H224" s="17">
        <v>1.0004001600640278E-4</v>
      </c>
      <c r="I224" s="18">
        <f t="shared" si="18"/>
        <v>10.1</v>
      </c>
      <c r="J224" s="32"/>
      <c r="K224" s="29">
        <f t="shared" si="19"/>
        <v>10.1</v>
      </c>
      <c r="N224" s="19">
        <f t="shared" si="20"/>
        <v>0</v>
      </c>
      <c r="O224" s="4">
        <f t="shared" si="17"/>
        <v>0</v>
      </c>
      <c r="P224" s="4">
        <f t="shared" si="21"/>
        <v>0</v>
      </c>
    </row>
    <row r="225" spans="1:16" ht="15" x14ac:dyDescent="0.2">
      <c r="A225" s="20" t="s">
        <v>6</v>
      </c>
      <c r="B225" s="20" t="s">
        <v>347</v>
      </c>
      <c r="C225" s="20" t="s">
        <v>339</v>
      </c>
      <c r="D225" s="20" t="s">
        <v>40</v>
      </c>
      <c r="E225" s="21">
        <v>1</v>
      </c>
      <c r="F225" s="20"/>
      <c r="G225" s="16">
        <v>4.5</v>
      </c>
      <c r="H225" s="17">
        <v>0</v>
      </c>
      <c r="I225" s="18">
        <f t="shared" si="18"/>
        <v>4.5</v>
      </c>
      <c r="J225" s="32"/>
      <c r="K225" s="29">
        <f t="shared" si="19"/>
        <v>4.5</v>
      </c>
      <c r="N225" s="19">
        <f t="shared" si="20"/>
        <v>0</v>
      </c>
      <c r="O225" s="4">
        <f t="shared" si="17"/>
        <v>0</v>
      </c>
      <c r="P225" s="4">
        <f t="shared" si="21"/>
        <v>0</v>
      </c>
    </row>
    <row r="226" spans="1:16" ht="15" x14ac:dyDescent="0.2">
      <c r="A226" s="14" t="s">
        <v>6</v>
      </c>
      <c r="B226" s="14" t="s">
        <v>348</v>
      </c>
      <c r="C226" s="14" t="s">
        <v>63</v>
      </c>
      <c r="D226" s="14" t="s">
        <v>30</v>
      </c>
      <c r="E226" s="15">
        <v>100</v>
      </c>
      <c r="F226" s="14"/>
      <c r="G226" s="16">
        <v>2.7</v>
      </c>
      <c r="H226" s="17">
        <v>0</v>
      </c>
      <c r="I226" s="18">
        <f t="shared" si="18"/>
        <v>2.7</v>
      </c>
      <c r="J226" s="32"/>
      <c r="K226" s="29">
        <f t="shared" si="19"/>
        <v>2.7</v>
      </c>
      <c r="N226" s="19">
        <f t="shared" si="20"/>
        <v>0</v>
      </c>
      <c r="O226" s="4">
        <f t="shared" si="17"/>
        <v>0</v>
      </c>
      <c r="P226" s="4">
        <f t="shared" si="21"/>
        <v>0</v>
      </c>
    </row>
    <row r="227" spans="1:16" ht="15" x14ac:dyDescent="0.2">
      <c r="A227" s="20" t="s">
        <v>6</v>
      </c>
      <c r="B227" s="20" t="s">
        <v>349</v>
      </c>
      <c r="C227" s="20" t="s">
        <v>350</v>
      </c>
      <c r="D227" s="20" t="s">
        <v>40</v>
      </c>
      <c r="E227" s="21">
        <v>2</v>
      </c>
      <c r="F227" s="20"/>
      <c r="G227" s="16">
        <v>1.2</v>
      </c>
      <c r="H227" s="17">
        <v>0</v>
      </c>
      <c r="I227" s="18">
        <f t="shared" si="18"/>
        <v>1.2</v>
      </c>
      <c r="J227" s="32"/>
      <c r="K227" s="29">
        <f t="shared" si="19"/>
        <v>1.2</v>
      </c>
      <c r="N227" s="19">
        <f t="shared" si="20"/>
        <v>0</v>
      </c>
      <c r="O227" s="4">
        <f t="shared" si="17"/>
        <v>0</v>
      </c>
      <c r="P227" s="4">
        <f t="shared" si="21"/>
        <v>0</v>
      </c>
    </row>
    <row r="228" spans="1:16" ht="15" x14ac:dyDescent="0.2">
      <c r="A228" s="14" t="s">
        <v>6</v>
      </c>
      <c r="B228" s="14" t="s">
        <v>351</v>
      </c>
      <c r="C228" s="14" t="s">
        <v>36</v>
      </c>
      <c r="D228" s="14" t="s">
        <v>30</v>
      </c>
      <c r="E228" s="15">
        <v>80</v>
      </c>
      <c r="F228" s="24"/>
      <c r="G228" s="16">
        <v>7.4</v>
      </c>
      <c r="H228" s="17">
        <v>0</v>
      </c>
      <c r="I228" s="18">
        <f t="shared" si="18"/>
        <v>7.4</v>
      </c>
      <c r="J228" s="32"/>
      <c r="K228" s="29">
        <f t="shared" si="19"/>
        <v>7.4</v>
      </c>
      <c r="N228" s="19">
        <f t="shared" si="20"/>
        <v>0</v>
      </c>
      <c r="O228" s="4">
        <f t="shared" si="17"/>
        <v>0</v>
      </c>
      <c r="P228" s="4">
        <f t="shared" si="21"/>
        <v>0</v>
      </c>
    </row>
    <row r="229" spans="1:16" ht="15" x14ac:dyDescent="0.2">
      <c r="A229" s="20" t="s">
        <v>6</v>
      </c>
      <c r="B229" s="20" t="s">
        <v>352</v>
      </c>
      <c r="C229" s="20" t="s">
        <v>42</v>
      </c>
      <c r="D229" s="20" t="s">
        <v>30</v>
      </c>
      <c r="E229" s="21">
        <v>500</v>
      </c>
      <c r="F229" s="23"/>
      <c r="G229" s="16">
        <v>20</v>
      </c>
      <c r="H229" s="17">
        <v>0</v>
      </c>
      <c r="I229" s="18">
        <f t="shared" si="18"/>
        <v>20</v>
      </c>
      <c r="J229" s="32"/>
      <c r="K229" s="29">
        <f t="shared" si="19"/>
        <v>20</v>
      </c>
      <c r="N229" s="19">
        <f t="shared" si="20"/>
        <v>0</v>
      </c>
      <c r="O229" s="4">
        <f t="shared" si="17"/>
        <v>0</v>
      </c>
      <c r="P229" s="4">
        <f t="shared" si="21"/>
        <v>0</v>
      </c>
    </row>
    <row r="230" spans="1:16" ht="15" x14ac:dyDescent="0.2">
      <c r="A230" s="14" t="s">
        <v>6</v>
      </c>
      <c r="B230" s="14" t="s">
        <v>353</v>
      </c>
      <c r="C230" s="14"/>
      <c r="D230" s="14" t="s">
        <v>30</v>
      </c>
      <c r="E230" s="15">
        <v>100</v>
      </c>
      <c r="F230" s="14"/>
      <c r="G230" s="16">
        <v>7.7</v>
      </c>
      <c r="H230" s="17">
        <v>0</v>
      </c>
      <c r="I230" s="18">
        <f t="shared" si="18"/>
        <v>7.7</v>
      </c>
      <c r="J230" s="32"/>
      <c r="K230" s="29">
        <f t="shared" si="19"/>
        <v>7.7</v>
      </c>
      <c r="N230" s="19">
        <f t="shared" si="20"/>
        <v>0</v>
      </c>
      <c r="O230" s="4">
        <f t="shared" si="17"/>
        <v>0</v>
      </c>
      <c r="P230" s="4">
        <f t="shared" si="21"/>
        <v>0</v>
      </c>
    </row>
    <row r="231" spans="1:16" ht="15" x14ac:dyDescent="0.2">
      <c r="A231" s="20" t="s">
        <v>6</v>
      </c>
      <c r="B231" s="20" t="s">
        <v>354</v>
      </c>
      <c r="C231" s="20" t="s">
        <v>42</v>
      </c>
      <c r="D231" s="20" t="s">
        <v>30</v>
      </c>
      <c r="E231" s="21">
        <v>500</v>
      </c>
      <c r="F231" s="23"/>
      <c r="G231" s="16">
        <v>20</v>
      </c>
      <c r="H231" s="17">
        <v>0</v>
      </c>
      <c r="I231" s="18">
        <f t="shared" si="18"/>
        <v>20</v>
      </c>
      <c r="J231" s="32"/>
      <c r="K231" s="29">
        <f t="shared" si="19"/>
        <v>20</v>
      </c>
      <c r="N231" s="19">
        <f t="shared" si="20"/>
        <v>0</v>
      </c>
      <c r="O231" s="4">
        <f t="shared" si="17"/>
        <v>0</v>
      </c>
      <c r="P231" s="4">
        <f t="shared" si="21"/>
        <v>0</v>
      </c>
    </row>
    <row r="232" spans="1:16" ht="15" x14ac:dyDescent="0.2">
      <c r="A232" s="14" t="s">
        <v>6</v>
      </c>
      <c r="B232" s="14" t="s">
        <v>355</v>
      </c>
      <c r="C232" s="14" t="s">
        <v>356</v>
      </c>
      <c r="D232" s="14" t="s">
        <v>30</v>
      </c>
      <c r="E232" s="15">
        <v>25</v>
      </c>
      <c r="F232" s="14"/>
      <c r="G232" s="16">
        <v>2.4</v>
      </c>
      <c r="H232" s="17">
        <v>0</v>
      </c>
      <c r="I232" s="18">
        <f t="shared" si="18"/>
        <v>2.4</v>
      </c>
      <c r="J232" s="32"/>
      <c r="K232" s="29">
        <f t="shared" si="19"/>
        <v>2.4</v>
      </c>
      <c r="N232" s="19">
        <f t="shared" si="20"/>
        <v>0</v>
      </c>
      <c r="O232" s="4">
        <f t="shared" si="17"/>
        <v>0</v>
      </c>
      <c r="P232" s="4">
        <f t="shared" si="21"/>
        <v>0</v>
      </c>
    </row>
    <row r="233" spans="1:16" ht="15" x14ac:dyDescent="0.2">
      <c r="A233" s="20" t="s">
        <v>6</v>
      </c>
      <c r="B233" s="20" t="s">
        <v>357</v>
      </c>
      <c r="C233" s="20"/>
      <c r="D233" s="20" t="s">
        <v>30</v>
      </c>
      <c r="E233" s="21">
        <v>200</v>
      </c>
      <c r="F233" s="20"/>
      <c r="G233" s="16">
        <v>16.899999999999999</v>
      </c>
      <c r="H233" s="17">
        <v>0</v>
      </c>
      <c r="I233" s="18">
        <f t="shared" si="18"/>
        <v>16.899999999999999</v>
      </c>
      <c r="J233" s="32"/>
      <c r="K233" s="29">
        <f t="shared" si="19"/>
        <v>16.899999999999999</v>
      </c>
      <c r="N233" s="19">
        <f t="shared" si="20"/>
        <v>0</v>
      </c>
      <c r="O233" s="4">
        <f t="shared" si="17"/>
        <v>0</v>
      </c>
      <c r="P233" s="4">
        <f t="shared" si="21"/>
        <v>0</v>
      </c>
    </row>
    <row r="234" spans="1:16" ht="15" x14ac:dyDescent="0.2">
      <c r="A234" s="14" t="s">
        <v>6</v>
      </c>
      <c r="B234" s="14" t="s">
        <v>358</v>
      </c>
      <c r="C234" s="14" t="s">
        <v>36</v>
      </c>
      <c r="D234" s="14" t="s">
        <v>30</v>
      </c>
      <c r="E234" s="15">
        <v>25</v>
      </c>
      <c r="F234" s="24"/>
      <c r="G234" s="16">
        <v>3.9</v>
      </c>
      <c r="H234" s="17">
        <v>0</v>
      </c>
      <c r="I234" s="18">
        <f t="shared" si="18"/>
        <v>3.9</v>
      </c>
      <c r="J234" s="32"/>
      <c r="K234" s="29">
        <f t="shared" si="19"/>
        <v>3.9</v>
      </c>
      <c r="N234" s="19">
        <f t="shared" si="20"/>
        <v>0</v>
      </c>
      <c r="O234" s="4">
        <f t="shared" si="17"/>
        <v>0</v>
      </c>
      <c r="P234" s="4">
        <f t="shared" si="21"/>
        <v>0</v>
      </c>
    </row>
    <row r="235" spans="1:16" ht="15" x14ac:dyDescent="0.2">
      <c r="A235" s="20" t="s">
        <v>6</v>
      </c>
      <c r="B235" s="20" t="s">
        <v>359</v>
      </c>
      <c r="C235" s="20" t="s">
        <v>231</v>
      </c>
      <c r="D235" s="20" t="s">
        <v>40</v>
      </c>
      <c r="E235" s="21">
        <v>1</v>
      </c>
      <c r="F235" s="20"/>
      <c r="G235" s="16">
        <v>16.600000000000001</v>
      </c>
      <c r="H235" s="17">
        <v>0</v>
      </c>
      <c r="I235" s="18">
        <f t="shared" si="18"/>
        <v>16.600000000000001</v>
      </c>
      <c r="J235" s="32"/>
      <c r="K235" s="29">
        <f t="shared" si="19"/>
        <v>16.600000000000001</v>
      </c>
      <c r="N235" s="19">
        <f t="shared" si="20"/>
        <v>0</v>
      </c>
      <c r="O235" s="4">
        <f t="shared" si="17"/>
        <v>0</v>
      </c>
      <c r="P235" s="4">
        <f t="shared" si="21"/>
        <v>0</v>
      </c>
    </row>
    <row r="236" spans="1:16" ht="15" x14ac:dyDescent="0.2">
      <c r="A236" s="14" t="s">
        <v>6</v>
      </c>
      <c r="B236" s="14" t="s">
        <v>360</v>
      </c>
      <c r="C236" s="14" t="s">
        <v>63</v>
      </c>
      <c r="D236" s="14" t="s">
        <v>30</v>
      </c>
      <c r="E236" s="15">
        <v>100</v>
      </c>
      <c r="F236" s="14"/>
      <c r="G236" s="16">
        <v>3.3</v>
      </c>
      <c r="H236" s="17">
        <v>0</v>
      </c>
      <c r="I236" s="18">
        <f t="shared" si="18"/>
        <v>3.3</v>
      </c>
      <c r="J236" s="32"/>
      <c r="K236" s="29">
        <f t="shared" si="19"/>
        <v>3.3</v>
      </c>
      <c r="N236" s="19">
        <f t="shared" si="20"/>
        <v>0</v>
      </c>
      <c r="O236" s="4">
        <f t="shared" si="17"/>
        <v>0</v>
      </c>
      <c r="P236" s="4">
        <f t="shared" si="21"/>
        <v>0</v>
      </c>
    </row>
    <row r="237" spans="1:16" ht="15" x14ac:dyDescent="0.2">
      <c r="A237" s="20" t="s">
        <v>6</v>
      </c>
      <c r="B237" s="20" t="s">
        <v>361</v>
      </c>
      <c r="C237" s="20" t="s">
        <v>253</v>
      </c>
      <c r="D237" s="20" t="s">
        <v>30</v>
      </c>
      <c r="E237" s="21">
        <v>400</v>
      </c>
      <c r="F237" s="20"/>
      <c r="G237" s="16">
        <v>22.2</v>
      </c>
      <c r="H237" s="17">
        <v>0</v>
      </c>
      <c r="I237" s="18">
        <f t="shared" si="18"/>
        <v>22.2</v>
      </c>
      <c r="J237" s="32"/>
      <c r="K237" s="29">
        <f t="shared" si="19"/>
        <v>22.2</v>
      </c>
      <c r="N237" s="19">
        <f t="shared" si="20"/>
        <v>0</v>
      </c>
      <c r="O237" s="4">
        <f t="shared" si="17"/>
        <v>0</v>
      </c>
      <c r="P237" s="4">
        <f t="shared" si="21"/>
        <v>0</v>
      </c>
    </row>
    <row r="238" spans="1:16" ht="15" x14ac:dyDescent="0.2">
      <c r="A238" s="14" t="s">
        <v>6</v>
      </c>
      <c r="B238" s="14" t="s">
        <v>362</v>
      </c>
      <c r="C238" s="14" t="s">
        <v>53</v>
      </c>
      <c r="D238" s="14" t="s">
        <v>40</v>
      </c>
      <c r="E238" s="15">
        <v>1</v>
      </c>
      <c r="F238" s="14"/>
      <c r="G238" s="16">
        <v>13.4</v>
      </c>
      <c r="H238" s="17">
        <v>0</v>
      </c>
      <c r="I238" s="18">
        <f t="shared" si="18"/>
        <v>13.4</v>
      </c>
      <c r="J238" s="32"/>
      <c r="K238" s="29">
        <f t="shared" si="19"/>
        <v>13.4</v>
      </c>
      <c r="N238" s="19">
        <f t="shared" si="20"/>
        <v>0</v>
      </c>
      <c r="O238" s="4">
        <f t="shared" si="17"/>
        <v>0</v>
      </c>
      <c r="P238" s="4">
        <f t="shared" si="21"/>
        <v>0</v>
      </c>
    </row>
    <row r="239" spans="1:16" ht="15" x14ac:dyDescent="0.2">
      <c r="A239" s="20" t="s">
        <v>6</v>
      </c>
      <c r="B239" s="20" t="s">
        <v>363</v>
      </c>
      <c r="C239" s="20" t="s">
        <v>364</v>
      </c>
      <c r="D239" s="20" t="s">
        <v>30</v>
      </c>
      <c r="E239" s="21">
        <v>50</v>
      </c>
      <c r="F239" s="23"/>
      <c r="G239" s="16">
        <v>3.9</v>
      </c>
      <c r="H239" s="17">
        <v>0</v>
      </c>
      <c r="I239" s="18">
        <f t="shared" si="18"/>
        <v>3.9</v>
      </c>
      <c r="J239" s="32"/>
      <c r="K239" s="29">
        <f t="shared" si="19"/>
        <v>3.9</v>
      </c>
      <c r="N239" s="19">
        <f t="shared" si="20"/>
        <v>0</v>
      </c>
      <c r="O239" s="4">
        <f t="shared" si="17"/>
        <v>0</v>
      </c>
      <c r="P239" s="4">
        <f t="shared" si="21"/>
        <v>0</v>
      </c>
    </row>
    <row r="240" spans="1:16" ht="15" x14ac:dyDescent="0.2">
      <c r="A240" s="14" t="s">
        <v>6</v>
      </c>
      <c r="B240" s="14" t="s">
        <v>365</v>
      </c>
      <c r="C240" s="14" t="s">
        <v>298</v>
      </c>
      <c r="D240" s="14" t="s">
        <v>30</v>
      </c>
      <c r="E240" s="15">
        <v>200</v>
      </c>
      <c r="F240" s="14"/>
      <c r="G240" s="16">
        <v>9.4</v>
      </c>
      <c r="H240" s="17">
        <v>0</v>
      </c>
      <c r="I240" s="18">
        <f t="shared" si="18"/>
        <v>9.4</v>
      </c>
      <c r="J240" s="32"/>
      <c r="K240" s="29">
        <f t="shared" si="19"/>
        <v>9.4</v>
      </c>
      <c r="N240" s="19">
        <f t="shared" si="20"/>
        <v>0</v>
      </c>
      <c r="O240" s="4">
        <f t="shared" si="17"/>
        <v>0</v>
      </c>
      <c r="P240" s="4">
        <f t="shared" si="21"/>
        <v>0</v>
      </c>
    </row>
    <row r="241" spans="1:16" ht="15" x14ac:dyDescent="0.2">
      <c r="A241" s="20" t="s">
        <v>6</v>
      </c>
      <c r="B241" s="20" t="s">
        <v>366</v>
      </c>
      <c r="C241" s="20" t="s">
        <v>260</v>
      </c>
      <c r="D241" s="20" t="s">
        <v>40</v>
      </c>
      <c r="E241" s="21">
        <v>1</v>
      </c>
      <c r="F241" s="20"/>
      <c r="G241" s="16">
        <v>7.9</v>
      </c>
      <c r="H241" s="17">
        <v>0</v>
      </c>
      <c r="I241" s="18">
        <f t="shared" si="18"/>
        <v>7.9</v>
      </c>
      <c r="J241" s="32"/>
      <c r="K241" s="29">
        <f t="shared" si="19"/>
        <v>7.9</v>
      </c>
      <c r="N241" s="19">
        <f t="shared" si="20"/>
        <v>0</v>
      </c>
      <c r="O241" s="4">
        <f t="shared" si="17"/>
        <v>0</v>
      </c>
      <c r="P241" s="4">
        <f t="shared" si="21"/>
        <v>0</v>
      </c>
    </row>
    <row r="242" spans="1:16" ht="15" x14ac:dyDescent="0.2">
      <c r="A242" s="14" t="s">
        <v>6</v>
      </c>
      <c r="B242" s="14" t="s">
        <v>367</v>
      </c>
      <c r="C242" s="14" t="s">
        <v>368</v>
      </c>
      <c r="D242" s="14" t="s">
        <v>30</v>
      </c>
      <c r="E242" s="15">
        <v>38</v>
      </c>
      <c r="F242" s="14"/>
      <c r="G242" s="16">
        <v>3.9</v>
      </c>
      <c r="H242" s="17">
        <v>0</v>
      </c>
      <c r="I242" s="18">
        <f t="shared" si="18"/>
        <v>3.9</v>
      </c>
      <c r="J242" s="32"/>
      <c r="K242" s="29">
        <f t="shared" si="19"/>
        <v>3.9</v>
      </c>
      <c r="N242" s="19">
        <f t="shared" si="20"/>
        <v>0</v>
      </c>
      <c r="O242" s="4">
        <f t="shared" si="17"/>
        <v>0</v>
      </c>
      <c r="P242" s="4">
        <f t="shared" si="21"/>
        <v>0</v>
      </c>
    </row>
    <row r="243" spans="1:16" ht="15" x14ac:dyDescent="0.2">
      <c r="A243" s="20" t="s">
        <v>6</v>
      </c>
      <c r="B243" s="20" t="s">
        <v>369</v>
      </c>
      <c r="C243" s="20"/>
      <c r="D243" s="20" t="s">
        <v>30</v>
      </c>
      <c r="E243" s="21">
        <v>100</v>
      </c>
      <c r="F243" s="20"/>
      <c r="G243" s="16">
        <v>7</v>
      </c>
      <c r="H243" s="17">
        <v>0</v>
      </c>
      <c r="I243" s="18">
        <f t="shared" si="18"/>
        <v>7</v>
      </c>
      <c r="J243" s="32"/>
      <c r="K243" s="29">
        <f t="shared" si="19"/>
        <v>7</v>
      </c>
      <c r="N243" s="19">
        <f t="shared" si="20"/>
        <v>0</v>
      </c>
      <c r="O243" s="4">
        <f t="shared" si="17"/>
        <v>0</v>
      </c>
      <c r="P243" s="4">
        <f t="shared" si="21"/>
        <v>0</v>
      </c>
    </row>
    <row r="244" spans="1:16" ht="15" x14ac:dyDescent="0.2">
      <c r="A244" s="14" t="s">
        <v>6</v>
      </c>
      <c r="B244" s="14" t="s">
        <v>370</v>
      </c>
      <c r="C244" s="14" t="s">
        <v>36</v>
      </c>
      <c r="D244" s="14" t="s">
        <v>30</v>
      </c>
      <c r="E244" s="15">
        <v>33</v>
      </c>
      <c r="F244" s="24"/>
      <c r="G244" s="16">
        <v>3.9</v>
      </c>
      <c r="H244" s="17">
        <v>0</v>
      </c>
      <c r="I244" s="18">
        <f t="shared" si="18"/>
        <v>3.9</v>
      </c>
      <c r="J244" s="32"/>
      <c r="K244" s="29">
        <f t="shared" si="19"/>
        <v>3.9</v>
      </c>
      <c r="N244" s="19">
        <f t="shared" si="20"/>
        <v>0</v>
      </c>
      <c r="O244" s="4">
        <f t="shared" si="17"/>
        <v>0</v>
      </c>
      <c r="P244" s="4">
        <f t="shared" si="21"/>
        <v>0</v>
      </c>
    </row>
    <row r="245" spans="1:16" ht="15" x14ac:dyDescent="0.2">
      <c r="A245" s="20" t="s">
        <v>6</v>
      </c>
      <c r="B245" s="20" t="s">
        <v>371</v>
      </c>
      <c r="C245" s="20" t="s">
        <v>372</v>
      </c>
      <c r="D245" s="20" t="s">
        <v>30</v>
      </c>
      <c r="E245" s="21">
        <v>50</v>
      </c>
      <c r="F245" s="20"/>
      <c r="G245" s="16">
        <v>4.4000000000000004</v>
      </c>
      <c r="H245" s="17">
        <v>0</v>
      </c>
      <c r="I245" s="18">
        <f t="shared" si="18"/>
        <v>4.4000000000000004</v>
      </c>
      <c r="J245" s="32"/>
      <c r="K245" s="29">
        <f t="shared" si="19"/>
        <v>4.4000000000000004</v>
      </c>
      <c r="N245" s="19">
        <f t="shared" si="20"/>
        <v>0</v>
      </c>
      <c r="O245" s="4">
        <f t="shared" si="17"/>
        <v>0</v>
      </c>
      <c r="P245" s="4">
        <f t="shared" si="21"/>
        <v>0</v>
      </c>
    </row>
    <row r="246" spans="1:16" ht="15" x14ac:dyDescent="0.2">
      <c r="A246" s="14" t="s">
        <v>6</v>
      </c>
      <c r="B246" s="14" t="s">
        <v>373</v>
      </c>
      <c r="C246" s="14" t="s">
        <v>374</v>
      </c>
      <c r="D246" s="14" t="s">
        <v>40</v>
      </c>
      <c r="E246" s="15">
        <v>1</v>
      </c>
      <c r="F246" s="14"/>
      <c r="G246" s="16">
        <v>23.2</v>
      </c>
      <c r="H246" s="17">
        <v>0</v>
      </c>
      <c r="I246" s="18">
        <f t="shared" si="18"/>
        <v>23.2</v>
      </c>
      <c r="J246" s="32"/>
      <c r="K246" s="29">
        <f t="shared" si="19"/>
        <v>23.2</v>
      </c>
      <c r="N246" s="19">
        <f t="shared" si="20"/>
        <v>0</v>
      </c>
      <c r="O246" s="4">
        <f t="shared" si="17"/>
        <v>0</v>
      </c>
      <c r="P246" s="4">
        <f t="shared" si="21"/>
        <v>0</v>
      </c>
    </row>
    <row r="247" spans="1:16" ht="15" x14ac:dyDescent="0.2">
      <c r="A247" s="20" t="s">
        <v>6</v>
      </c>
      <c r="B247" s="20" t="s">
        <v>375</v>
      </c>
      <c r="C247" s="20" t="s">
        <v>376</v>
      </c>
      <c r="D247" s="20" t="s">
        <v>30</v>
      </c>
      <c r="E247" s="21">
        <v>200</v>
      </c>
      <c r="F247" s="20"/>
      <c r="G247" s="16">
        <v>16.899999999999999</v>
      </c>
      <c r="H247" s="17">
        <v>0</v>
      </c>
      <c r="I247" s="18">
        <f t="shared" si="18"/>
        <v>16.899999999999999</v>
      </c>
      <c r="J247" s="32"/>
      <c r="K247" s="29">
        <f t="shared" si="19"/>
        <v>16.899999999999999</v>
      </c>
      <c r="N247" s="19">
        <f t="shared" si="20"/>
        <v>0</v>
      </c>
      <c r="O247" s="4">
        <f t="shared" si="17"/>
        <v>0</v>
      </c>
      <c r="P247" s="4">
        <f t="shared" si="21"/>
        <v>0</v>
      </c>
    </row>
    <row r="248" spans="1:16" ht="15" x14ac:dyDescent="0.2">
      <c r="A248" s="14" t="s">
        <v>6</v>
      </c>
      <c r="B248" s="14" t="s">
        <v>377</v>
      </c>
      <c r="C248" s="14"/>
      <c r="D248" s="14" t="s">
        <v>30</v>
      </c>
      <c r="E248" s="15">
        <v>100</v>
      </c>
      <c r="F248" s="14"/>
      <c r="G248" s="16">
        <v>8.8000000000000007</v>
      </c>
      <c r="H248" s="17">
        <v>0</v>
      </c>
      <c r="I248" s="18">
        <f t="shared" si="18"/>
        <v>8.8000000000000007</v>
      </c>
      <c r="J248" s="32"/>
      <c r="K248" s="29">
        <f t="shared" si="19"/>
        <v>8.8000000000000007</v>
      </c>
      <c r="N248" s="19">
        <f t="shared" si="20"/>
        <v>0</v>
      </c>
      <c r="O248" s="4">
        <f t="shared" si="17"/>
        <v>0</v>
      </c>
      <c r="P248" s="4">
        <f t="shared" si="21"/>
        <v>0</v>
      </c>
    </row>
    <row r="249" spans="1:16" ht="15" x14ac:dyDescent="0.2">
      <c r="A249" s="20" t="s">
        <v>6</v>
      </c>
      <c r="B249" s="20" t="s">
        <v>378</v>
      </c>
      <c r="C249" s="20" t="s">
        <v>374</v>
      </c>
      <c r="D249" s="20" t="s">
        <v>40</v>
      </c>
      <c r="E249" s="21">
        <v>1</v>
      </c>
      <c r="F249" s="20"/>
      <c r="G249" s="16">
        <v>10.3</v>
      </c>
      <c r="H249" s="17">
        <v>0</v>
      </c>
      <c r="I249" s="18">
        <f t="shared" si="18"/>
        <v>10.3</v>
      </c>
      <c r="J249" s="32"/>
      <c r="K249" s="29">
        <f t="shared" si="19"/>
        <v>10.3</v>
      </c>
      <c r="N249" s="19">
        <f t="shared" si="20"/>
        <v>0</v>
      </c>
      <c r="O249" s="4">
        <f t="shared" si="17"/>
        <v>0</v>
      </c>
      <c r="P249" s="4">
        <f t="shared" si="21"/>
        <v>0</v>
      </c>
    </row>
    <row r="250" spans="1:16" ht="15" x14ac:dyDescent="0.2">
      <c r="A250" s="14" t="s">
        <v>7</v>
      </c>
      <c r="B250" s="20" t="s">
        <v>641</v>
      </c>
      <c r="C250" s="20"/>
      <c r="D250" s="20" t="s">
        <v>74</v>
      </c>
      <c r="E250" s="21">
        <v>500</v>
      </c>
      <c r="F250" s="20"/>
      <c r="G250" s="16">
        <v>5.0999999999999996</v>
      </c>
      <c r="H250" s="17">
        <v>4.6818727490996498E-2</v>
      </c>
      <c r="I250" s="18">
        <f t="shared" si="18"/>
        <v>5.0999999999999996</v>
      </c>
      <c r="J250" s="32">
        <f>+C5</f>
        <v>0</v>
      </c>
      <c r="K250" s="29">
        <f t="shared" si="19"/>
        <v>5.0999999999999996</v>
      </c>
      <c r="N250" s="19">
        <f t="shared" si="20"/>
        <v>0</v>
      </c>
      <c r="O250" s="4">
        <f t="shared" si="17"/>
        <v>0</v>
      </c>
      <c r="P250" s="4">
        <f t="shared" si="21"/>
        <v>0</v>
      </c>
    </row>
    <row r="251" spans="1:16" ht="15" x14ac:dyDescent="0.2">
      <c r="A251" s="14" t="s">
        <v>7</v>
      </c>
      <c r="B251" s="14" t="s">
        <v>379</v>
      </c>
      <c r="C251" s="14"/>
      <c r="D251" s="14" t="s">
        <v>40</v>
      </c>
      <c r="E251" s="15">
        <v>1</v>
      </c>
      <c r="F251" s="14"/>
      <c r="G251" s="16">
        <v>4.5</v>
      </c>
      <c r="H251" s="17">
        <v>8.0032012805122225E-3</v>
      </c>
      <c r="I251" s="18">
        <f t="shared" si="18"/>
        <v>4.5</v>
      </c>
      <c r="J251" s="32"/>
      <c r="K251" s="29">
        <f t="shared" si="19"/>
        <v>4.5</v>
      </c>
      <c r="N251" s="19">
        <f t="shared" si="20"/>
        <v>0</v>
      </c>
      <c r="O251" s="4">
        <f t="shared" si="17"/>
        <v>0</v>
      </c>
      <c r="P251" s="4">
        <f t="shared" si="21"/>
        <v>0</v>
      </c>
    </row>
    <row r="252" spans="1:16" ht="15" x14ac:dyDescent="0.2">
      <c r="A252" s="20" t="s">
        <v>7</v>
      </c>
      <c r="B252" s="20" t="s">
        <v>380</v>
      </c>
      <c r="C252" s="20" t="s">
        <v>381</v>
      </c>
      <c r="D252" s="20" t="s">
        <v>40</v>
      </c>
      <c r="E252" s="21">
        <v>1</v>
      </c>
      <c r="F252" s="20"/>
      <c r="G252" s="16">
        <v>2.2999999999999998</v>
      </c>
      <c r="H252" s="17">
        <v>7.0028011204481943E-3</v>
      </c>
      <c r="I252" s="18">
        <f t="shared" si="18"/>
        <v>2.2999999999999998</v>
      </c>
      <c r="J252" s="32"/>
      <c r="K252" s="29">
        <f t="shared" si="19"/>
        <v>2.2999999999999998</v>
      </c>
      <c r="N252" s="19">
        <f t="shared" si="20"/>
        <v>0</v>
      </c>
      <c r="O252" s="4">
        <f t="shared" si="17"/>
        <v>0</v>
      </c>
      <c r="P252" s="4">
        <f t="shared" si="21"/>
        <v>0</v>
      </c>
    </row>
    <row r="253" spans="1:16" ht="15" x14ac:dyDescent="0.2">
      <c r="A253" s="14" t="s">
        <v>7</v>
      </c>
      <c r="B253" s="14" t="s">
        <v>382</v>
      </c>
      <c r="C253" s="14" t="s">
        <v>383</v>
      </c>
      <c r="D253" s="14" t="s">
        <v>103</v>
      </c>
      <c r="E253" s="26">
        <v>1.5</v>
      </c>
      <c r="F253" s="24"/>
      <c r="G253" s="16">
        <v>13.4</v>
      </c>
      <c r="H253" s="17">
        <v>5.2020808323329443E-3</v>
      </c>
      <c r="I253" s="18">
        <f t="shared" si="18"/>
        <v>13.4</v>
      </c>
      <c r="J253" s="32"/>
      <c r="K253" s="29">
        <f t="shared" si="19"/>
        <v>13.4</v>
      </c>
      <c r="N253" s="19">
        <f t="shared" si="20"/>
        <v>0</v>
      </c>
      <c r="O253" s="4">
        <f t="shared" si="17"/>
        <v>0</v>
      </c>
      <c r="P253" s="4">
        <f t="shared" si="21"/>
        <v>0</v>
      </c>
    </row>
    <row r="254" spans="1:16" ht="15" x14ac:dyDescent="0.2">
      <c r="A254" s="20" t="s">
        <v>7</v>
      </c>
      <c r="B254" s="20" t="s">
        <v>384</v>
      </c>
      <c r="C254" s="20"/>
      <c r="D254" s="20" t="s">
        <v>30</v>
      </c>
      <c r="E254" s="21">
        <v>200</v>
      </c>
      <c r="F254" s="20"/>
      <c r="G254" s="16">
        <v>15.6</v>
      </c>
      <c r="H254" s="17">
        <v>2.4009603841536665E-3</v>
      </c>
      <c r="I254" s="18">
        <f t="shared" si="18"/>
        <v>15.6</v>
      </c>
      <c r="J254" s="32"/>
      <c r="K254" s="29">
        <f t="shared" si="19"/>
        <v>15.6</v>
      </c>
      <c r="N254" s="19">
        <f t="shared" si="20"/>
        <v>0</v>
      </c>
      <c r="O254" s="4">
        <f t="shared" si="17"/>
        <v>0</v>
      </c>
      <c r="P254" s="4">
        <f t="shared" si="21"/>
        <v>0</v>
      </c>
    </row>
    <row r="255" spans="1:16" ht="15" x14ac:dyDescent="0.2">
      <c r="A255" s="14" t="s">
        <v>7</v>
      </c>
      <c r="B255" s="14" t="s">
        <v>385</v>
      </c>
      <c r="C255" s="14" t="s">
        <v>386</v>
      </c>
      <c r="D255" s="14" t="s">
        <v>103</v>
      </c>
      <c r="E255" s="15">
        <v>3</v>
      </c>
      <c r="F255" s="24"/>
      <c r="G255" s="16">
        <v>25.9</v>
      </c>
      <c r="H255" s="17">
        <v>2.100840336134458E-3</v>
      </c>
      <c r="I255" s="18">
        <f t="shared" si="18"/>
        <v>25.9</v>
      </c>
      <c r="J255" s="32"/>
      <c r="K255" s="29">
        <f t="shared" si="19"/>
        <v>25.9</v>
      </c>
      <c r="N255" s="19">
        <f t="shared" si="20"/>
        <v>0</v>
      </c>
      <c r="O255" s="4">
        <f t="shared" si="17"/>
        <v>0</v>
      </c>
      <c r="P255" s="4">
        <f t="shared" si="21"/>
        <v>0</v>
      </c>
    </row>
    <row r="256" spans="1:16" ht="15" x14ac:dyDescent="0.2">
      <c r="A256" s="20" t="s">
        <v>7</v>
      </c>
      <c r="B256" s="20" t="s">
        <v>387</v>
      </c>
      <c r="C256" s="20"/>
      <c r="D256" s="20" t="s">
        <v>40</v>
      </c>
      <c r="E256" s="21">
        <v>1</v>
      </c>
      <c r="F256" s="20"/>
      <c r="G256" s="16">
        <v>4.7</v>
      </c>
      <c r="H256" s="17">
        <v>1.7006802721088472E-3</v>
      </c>
      <c r="I256" s="18">
        <f t="shared" si="18"/>
        <v>4.7</v>
      </c>
      <c r="J256" s="32"/>
      <c r="K256" s="29">
        <f t="shared" si="19"/>
        <v>4.7</v>
      </c>
      <c r="N256" s="19">
        <f t="shared" si="20"/>
        <v>0</v>
      </c>
      <c r="O256" s="4">
        <f t="shared" si="17"/>
        <v>0</v>
      </c>
      <c r="P256" s="4">
        <f t="shared" si="21"/>
        <v>0</v>
      </c>
    </row>
    <row r="257" spans="1:16" ht="15" x14ac:dyDescent="0.2">
      <c r="A257" s="14" t="s">
        <v>7</v>
      </c>
      <c r="B257" s="14" t="s">
        <v>388</v>
      </c>
      <c r="C257" s="14" t="s">
        <v>383</v>
      </c>
      <c r="D257" s="14" t="s">
        <v>30</v>
      </c>
      <c r="E257" s="15">
        <v>123</v>
      </c>
      <c r="F257" s="24"/>
      <c r="G257" s="16">
        <v>2.9</v>
      </c>
      <c r="H257" s="17">
        <v>1.7006802721088472E-3</v>
      </c>
      <c r="I257" s="18">
        <f t="shared" si="18"/>
        <v>2.9</v>
      </c>
      <c r="J257" s="32"/>
      <c r="K257" s="29">
        <f t="shared" si="19"/>
        <v>2.9</v>
      </c>
      <c r="N257" s="19">
        <f t="shared" si="20"/>
        <v>0</v>
      </c>
      <c r="O257" s="4">
        <f t="shared" si="17"/>
        <v>0</v>
      </c>
      <c r="P257" s="4">
        <f t="shared" si="21"/>
        <v>0</v>
      </c>
    </row>
    <row r="258" spans="1:16" ht="15" x14ac:dyDescent="0.2">
      <c r="A258" s="20" t="s">
        <v>7</v>
      </c>
      <c r="B258" s="20" t="s">
        <v>389</v>
      </c>
      <c r="C258" s="20"/>
      <c r="D258" s="20" t="s">
        <v>40</v>
      </c>
      <c r="E258" s="21">
        <v>1</v>
      </c>
      <c r="F258" s="20"/>
      <c r="G258" s="16">
        <v>3.6</v>
      </c>
      <c r="H258" s="17">
        <v>1.7006802721088472E-3</v>
      </c>
      <c r="I258" s="18">
        <f t="shared" si="18"/>
        <v>3.6</v>
      </c>
      <c r="J258" s="32"/>
      <c r="K258" s="29">
        <f t="shared" si="19"/>
        <v>3.6</v>
      </c>
      <c r="N258" s="19">
        <f t="shared" si="20"/>
        <v>0</v>
      </c>
      <c r="O258" s="4">
        <f t="shared" si="17"/>
        <v>0</v>
      </c>
      <c r="P258" s="4">
        <f t="shared" si="21"/>
        <v>0</v>
      </c>
    </row>
    <row r="259" spans="1:16" ht="15" x14ac:dyDescent="0.2">
      <c r="A259" s="14" t="s">
        <v>7</v>
      </c>
      <c r="B259" s="14" t="s">
        <v>390</v>
      </c>
      <c r="C259" s="14" t="s">
        <v>383</v>
      </c>
      <c r="D259" s="14" t="s">
        <v>30</v>
      </c>
      <c r="E259" s="15">
        <v>170</v>
      </c>
      <c r="F259" s="24"/>
      <c r="G259" s="16">
        <v>4.5</v>
      </c>
      <c r="H259" s="17">
        <v>1.5006002400960417E-3</v>
      </c>
      <c r="I259" s="18">
        <f t="shared" si="18"/>
        <v>4.5</v>
      </c>
      <c r="J259" s="32"/>
      <c r="K259" s="29">
        <f t="shared" si="19"/>
        <v>4.5</v>
      </c>
      <c r="N259" s="19">
        <f t="shared" si="20"/>
        <v>0</v>
      </c>
      <c r="O259" s="4">
        <f t="shared" si="17"/>
        <v>0</v>
      </c>
      <c r="P259" s="4">
        <f t="shared" si="21"/>
        <v>0</v>
      </c>
    </row>
    <row r="260" spans="1:16" ht="15" x14ac:dyDescent="0.2">
      <c r="A260" s="20" t="s">
        <v>7</v>
      </c>
      <c r="B260" s="20" t="s">
        <v>391</v>
      </c>
      <c r="C260" s="20" t="s">
        <v>383</v>
      </c>
      <c r="D260" s="20" t="s">
        <v>103</v>
      </c>
      <c r="E260" s="21">
        <v>3</v>
      </c>
      <c r="F260" s="23"/>
      <c r="G260" s="16">
        <v>28.9</v>
      </c>
      <c r="H260" s="17">
        <v>1.2004801920768333E-3</v>
      </c>
      <c r="I260" s="18">
        <f t="shared" si="18"/>
        <v>28.9</v>
      </c>
      <c r="J260" s="32"/>
      <c r="K260" s="29">
        <f t="shared" si="19"/>
        <v>28.9</v>
      </c>
      <c r="N260" s="19">
        <f t="shared" si="20"/>
        <v>0</v>
      </c>
      <c r="O260" s="4">
        <f t="shared" si="17"/>
        <v>0</v>
      </c>
      <c r="P260" s="4">
        <f t="shared" si="21"/>
        <v>0</v>
      </c>
    </row>
    <row r="261" spans="1:16" ht="15" x14ac:dyDescent="0.2">
      <c r="A261" s="14" t="s">
        <v>7</v>
      </c>
      <c r="B261" s="14" t="s">
        <v>392</v>
      </c>
      <c r="C261" s="14"/>
      <c r="D261" s="14" t="s">
        <v>40</v>
      </c>
      <c r="E261" s="15">
        <v>1</v>
      </c>
      <c r="F261" s="14"/>
      <c r="G261" s="16">
        <v>4</v>
      </c>
      <c r="H261" s="17">
        <v>1.1004401760704306E-3</v>
      </c>
      <c r="I261" s="18">
        <f t="shared" si="18"/>
        <v>4</v>
      </c>
      <c r="J261" s="32"/>
      <c r="K261" s="29">
        <f t="shared" si="19"/>
        <v>4</v>
      </c>
      <c r="N261" s="19">
        <f t="shared" si="20"/>
        <v>0</v>
      </c>
      <c r="O261" s="4">
        <f t="shared" si="17"/>
        <v>0</v>
      </c>
      <c r="P261" s="4">
        <f t="shared" si="21"/>
        <v>0</v>
      </c>
    </row>
    <row r="262" spans="1:16" ht="15" x14ac:dyDescent="0.2">
      <c r="A262" s="20" t="s">
        <v>7</v>
      </c>
      <c r="B262" s="20" t="s">
        <v>393</v>
      </c>
      <c r="C262" s="20" t="s">
        <v>394</v>
      </c>
      <c r="D262" s="20" t="s">
        <v>30</v>
      </c>
      <c r="E262" s="21">
        <v>250</v>
      </c>
      <c r="F262" s="20"/>
      <c r="G262" s="16">
        <v>5.4</v>
      </c>
      <c r="H262" s="17">
        <v>1.0004001600640278E-3</v>
      </c>
      <c r="I262" s="18">
        <f t="shared" si="18"/>
        <v>5.4</v>
      </c>
      <c r="J262" s="32"/>
      <c r="K262" s="29">
        <f t="shared" si="19"/>
        <v>5.4</v>
      </c>
      <c r="N262" s="19">
        <f t="shared" si="20"/>
        <v>0</v>
      </c>
      <c r="O262" s="4">
        <f t="shared" si="17"/>
        <v>0</v>
      </c>
      <c r="P262" s="4">
        <f t="shared" si="21"/>
        <v>0</v>
      </c>
    </row>
    <row r="263" spans="1:16" ht="15" x14ac:dyDescent="0.2">
      <c r="A263" s="14" t="s">
        <v>7</v>
      </c>
      <c r="B263" s="14" t="s">
        <v>395</v>
      </c>
      <c r="C263" s="14"/>
      <c r="D263" s="14" t="s">
        <v>40</v>
      </c>
      <c r="E263" s="15">
        <v>1</v>
      </c>
      <c r="F263" s="14"/>
      <c r="G263" s="16">
        <v>2.6</v>
      </c>
      <c r="H263" s="17">
        <v>7.0028011204481945E-4</v>
      </c>
      <c r="I263" s="18">
        <f t="shared" si="18"/>
        <v>2.6</v>
      </c>
      <c r="J263" s="32"/>
      <c r="K263" s="29">
        <f t="shared" si="19"/>
        <v>2.6</v>
      </c>
      <c r="N263" s="19">
        <f t="shared" si="20"/>
        <v>0</v>
      </c>
      <c r="O263" s="4">
        <f t="shared" si="17"/>
        <v>0</v>
      </c>
      <c r="P263" s="4">
        <f t="shared" si="21"/>
        <v>0</v>
      </c>
    </row>
    <row r="264" spans="1:16" ht="15" x14ac:dyDescent="0.2">
      <c r="A264" s="20" t="s">
        <v>7</v>
      </c>
      <c r="B264" s="20" t="s">
        <v>396</v>
      </c>
      <c r="C264" s="20"/>
      <c r="D264" s="20" t="s">
        <v>40</v>
      </c>
      <c r="E264" s="21">
        <v>1</v>
      </c>
      <c r="F264" s="20"/>
      <c r="G264" s="16">
        <v>5.3</v>
      </c>
      <c r="H264" s="17">
        <v>3.0012004801920831E-4</v>
      </c>
      <c r="I264" s="18">
        <f t="shared" si="18"/>
        <v>5.3</v>
      </c>
      <c r="J264" s="32"/>
      <c r="K264" s="29">
        <f t="shared" si="19"/>
        <v>5.3</v>
      </c>
      <c r="N264" s="19">
        <f t="shared" si="20"/>
        <v>0</v>
      </c>
      <c r="O264" s="4">
        <f t="shared" si="17"/>
        <v>0</v>
      </c>
      <c r="P264" s="4">
        <f t="shared" si="21"/>
        <v>0</v>
      </c>
    </row>
    <row r="265" spans="1:16" ht="15" x14ac:dyDescent="0.2">
      <c r="A265" s="14" t="s">
        <v>7</v>
      </c>
      <c r="B265" s="14" t="s">
        <v>397</v>
      </c>
      <c r="C265" s="14"/>
      <c r="D265" s="14" t="s">
        <v>74</v>
      </c>
      <c r="E265" s="15">
        <v>1000</v>
      </c>
      <c r="F265" s="14"/>
      <c r="G265" s="16">
        <v>5.9</v>
      </c>
      <c r="H265" s="17">
        <v>2.0008003201280557E-4</v>
      </c>
      <c r="I265" s="18">
        <f t="shared" si="18"/>
        <v>5.9</v>
      </c>
      <c r="J265" s="32"/>
      <c r="K265" s="29">
        <f t="shared" si="19"/>
        <v>5.9</v>
      </c>
      <c r="N265" s="19">
        <f t="shared" si="20"/>
        <v>0</v>
      </c>
      <c r="O265" s="4">
        <f t="shared" si="17"/>
        <v>0</v>
      </c>
      <c r="P265" s="4">
        <f t="shared" si="21"/>
        <v>0</v>
      </c>
    </row>
    <row r="266" spans="1:16" ht="15" x14ac:dyDescent="0.2">
      <c r="A266" s="14" t="s">
        <v>7</v>
      </c>
      <c r="B266" s="14" t="s">
        <v>398</v>
      </c>
      <c r="C266" s="14" t="s">
        <v>381</v>
      </c>
      <c r="D266" s="14" t="s">
        <v>74</v>
      </c>
      <c r="E266" s="15">
        <v>200</v>
      </c>
      <c r="F266" s="14"/>
      <c r="G266" s="16">
        <v>2</v>
      </c>
      <c r="H266" s="17">
        <v>1.0004001600640278E-4</v>
      </c>
      <c r="I266" s="18">
        <f t="shared" si="18"/>
        <v>2</v>
      </c>
      <c r="J266" s="32"/>
      <c r="K266" s="29">
        <f t="shared" si="19"/>
        <v>2</v>
      </c>
      <c r="N266" s="19">
        <f t="shared" si="20"/>
        <v>0</v>
      </c>
      <c r="O266" s="4">
        <f t="shared" si="17"/>
        <v>0</v>
      </c>
      <c r="P266" s="4">
        <f t="shared" si="21"/>
        <v>0</v>
      </c>
    </row>
    <row r="267" spans="1:16" ht="15" x14ac:dyDescent="0.2">
      <c r="A267" s="20" t="s">
        <v>7</v>
      </c>
      <c r="B267" s="20" t="s">
        <v>399</v>
      </c>
      <c r="C267" s="20" t="s">
        <v>383</v>
      </c>
      <c r="D267" s="20" t="s">
        <v>30</v>
      </c>
      <c r="E267" s="21">
        <v>125</v>
      </c>
      <c r="F267" s="23"/>
      <c r="G267" s="16">
        <v>2.8</v>
      </c>
      <c r="H267" s="17">
        <v>1.0004001600640278E-4</v>
      </c>
      <c r="I267" s="18">
        <f t="shared" si="18"/>
        <v>2.8</v>
      </c>
      <c r="J267" s="32"/>
      <c r="K267" s="29">
        <f t="shared" si="19"/>
        <v>2.8</v>
      </c>
      <c r="N267" s="19">
        <f t="shared" si="20"/>
        <v>0</v>
      </c>
      <c r="O267" s="4">
        <f t="shared" si="17"/>
        <v>0</v>
      </c>
      <c r="P267" s="4">
        <f t="shared" si="21"/>
        <v>0</v>
      </c>
    </row>
    <row r="268" spans="1:16" ht="15" x14ac:dyDescent="0.2">
      <c r="A268" s="14" t="s">
        <v>7</v>
      </c>
      <c r="B268" s="14" t="s">
        <v>400</v>
      </c>
      <c r="C268" s="14" t="s">
        <v>389</v>
      </c>
      <c r="D268" s="14" t="s">
        <v>30</v>
      </c>
      <c r="E268" s="15">
        <v>173</v>
      </c>
      <c r="F268" s="24"/>
      <c r="G268" s="16">
        <v>4.5</v>
      </c>
      <c r="H268" s="17">
        <v>1.0004001600640278E-4</v>
      </c>
      <c r="I268" s="18">
        <f t="shared" si="18"/>
        <v>4.5</v>
      </c>
      <c r="J268" s="32"/>
      <c r="K268" s="29">
        <f t="shared" si="19"/>
        <v>4.5</v>
      </c>
      <c r="N268" s="19">
        <f t="shared" si="20"/>
        <v>0</v>
      </c>
      <c r="O268" s="4">
        <f t="shared" si="17"/>
        <v>0</v>
      </c>
      <c r="P268" s="4">
        <f t="shared" si="21"/>
        <v>0</v>
      </c>
    </row>
    <row r="269" spans="1:16" ht="15" x14ac:dyDescent="0.2">
      <c r="A269" s="20" t="s">
        <v>7</v>
      </c>
      <c r="B269" s="20" t="s">
        <v>401</v>
      </c>
      <c r="C269" s="20"/>
      <c r="D269" s="20" t="s">
        <v>40</v>
      </c>
      <c r="E269" s="21">
        <v>1</v>
      </c>
      <c r="F269" s="20"/>
      <c r="G269" s="16">
        <v>4.7</v>
      </c>
      <c r="H269" s="17">
        <v>1.0004001600640278E-4</v>
      </c>
      <c r="I269" s="18">
        <f t="shared" si="18"/>
        <v>4.7</v>
      </c>
      <c r="J269" s="32"/>
      <c r="K269" s="29">
        <f t="shared" si="19"/>
        <v>4.7</v>
      </c>
      <c r="N269" s="19">
        <f t="shared" si="20"/>
        <v>0</v>
      </c>
      <c r="O269" s="4">
        <f t="shared" si="17"/>
        <v>0</v>
      </c>
      <c r="P269" s="4">
        <f t="shared" si="21"/>
        <v>0</v>
      </c>
    </row>
    <row r="270" spans="1:16" ht="15" x14ac:dyDescent="0.2">
      <c r="A270" s="14" t="s">
        <v>7</v>
      </c>
      <c r="B270" s="14" t="s">
        <v>402</v>
      </c>
      <c r="C270" s="14"/>
      <c r="D270" s="14" t="s">
        <v>74</v>
      </c>
      <c r="E270" s="15">
        <v>1000</v>
      </c>
      <c r="F270" s="14"/>
      <c r="G270" s="16">
        <v>12.5</v>
      </c>
      <c r="H270" s="17">
        <v>0</v>
      </c>
      <c r="I270" s="18">
        <f t="shared" si="18"/>
        <v>12.5</v>
      </c>
      <c r="J270" s="32"/>
      <c r="K270" s="29">
        <f t="shared" si="19"/>
        <v>12.5</v>
      </c>
      <c r="N270" s="19">
        <f t="shared" si="20"/>
        <v>0</v>
      </c>
      <c r="O270" s="4">
        <f t="shared" si="17"/>
        <v>0</v>
      </c>
      <c r="P270" s="4">
        <f t="shared" si="21"/>
        <v>0</v>
      </c>
    </row>
    <row r="271" spans="1:16" ht="15" x14ac:dyDescent="0.2">
      <c r="A271" s="20" t="s">
        <v>7</v>
      </c>
      <c r="B271" s="20" t="s">
        <v>403</v>
      </c>
      <c r="C271" s="20" t="s">
        <v>383</v>
      </c>
      <c r="D271" s="20" t="s">
        <v>103</v>
      </c>
      <c r="E271" s="27">
        <v>1.5</v>
      </c>
      <c r="F271" s="23"/>
      <c r="G271" s="16">
        <v>13.2</v>
      </c>
      <c r="H271" s="17">
        <v>0</v>
      </c>
      <c r="I271" s="18">
        <f t="shared" si="18"/>
        <v>13.2</v>
      </c>
      <c r="J271" s="32"/>
      <c r="K271" s="29">
        <f t="shared" si="19"/>
        <v>13.2</v>
      </c>
      <c r="N271" s="19">
        <f t="shared" si="20"/>
        <v>0</v>
      </c>
      <c r="O271" s="4">
        <f t="shared" ref="O271:O334" si="22">+N271*H271</f>
        <v>0</v>
      </c>
      <c r="P271" s="4">
        <f t="shared" si="21"/>
        <v>0</v>
      </c>
    </row>
    <row r="272" spans="1:16" ht="15" x14ac:dyDescent="0.2">
      <c r="A272" s="14" t="s">
        <v>9</v>
      </c>
      <c r="B272" s="14" t="s">
        <v>404</v>
      </c>
      <c r="C272" s="14" t="s">
        <v>36</v>
      </c>
      <c r="D272" s="14" t="s">
        <v>30</v>
      </c>
      <c r="E272" s="15">
        <v>100</v>
      </c>
      <c r="F272" s="14"/>
      <c r="G272" s="16">
        <v>9</v>
      </c>
      <c r="H272" s="17">
        <v>4.8919567827130958E-2</v>
      </c>
      <c r="I272" s="18">
        <f t="shared" si="18"/>
        <v>9</v>
      </c>
      <c r="J272" s="32">
        <f>+C6</f>
        <v>0</v>
      </c>
      <c r="K272" s="29">
        <f t="shared" si="19"/>
        <v>9</v>
      </c>
      <c r="N272" s="19">
        <f t="shared" si="20"/>
        <v>0</v>
      </c>
      <c r="O272" s="4">
        <f t="shared" si="22"/>
        <v>0</v>
      </c>
      <c r="P272" s="4">
        <f t="shared" si="21"/>
        <v>0</v>
      </c>
    </row>
    <row r="273" spans="1:16" ht="15" x14ac:dyDescent="0.2">
      <c r="A273" s="20" t="s">
        <v>9</v>
      </c>
      <c r="B273" s="20" t="s">
        <v>405</v>
      </c>
      <c r="C273" s="20"/>
      <c r="D273" s="20" t="s">
        <v>74</v>
      </c>
      <c r="E273" s="21">
        <v>100</v>
      </c>
      <c r="F273" s="20"/>
      <c r="G273" s="16">
        <v>44</v>
      </c>
      <c r="H273" s="17">
        <v>1.660664265706286E-2</v>
      </c>
      <c r="I273" s="18">
        <f t="shared" ref="I273:I336" si="23">+G273</f>
        <v>44</v>
      </c>
      <c r="J273" s="32"/>
      <c r="K273" s="29">
        <f t="shared" ref="K273:K336" si="24">ROUND(G273*(1-P273),1)</f>
        <v>44</v>
      </c>
      <c r="N273" s="19">
        <f t="shared" ref="N273:N336" si="25">ROUND(+(G273-I273)/G273,6)</f>
        <v>0</v>
      </c>
      <c r="O273" s="4">
        <f t="shared" si="22"/>
        <v>0</v>
      </c>
      <c r="P273" s="4">
        <f t="shared" ref="P273:P336" si="26">VLOOKUP(A273,$A$2:$C$10,3)</f>
        <v>0</v>
      </c>
    </row>
    <row r="274" spans="1:16" ht="15" x14ac:dyDescent="0.2">
      <c r="A274" s="20" t="s">
        <v>9</v>
      </c>
      <c r="B274" s="20" t="s">
        <v>406</v>
      </c>
      <c r="C274" s="20" t="s">
        <v>287</v>
      </c>
      <c r="D274" s="20" t="s">
        <v>30</v>
      </c>
      <c r="E274" s="21">
        <v>1000</v>
      </c>
      <c r="F274" s="20"/>
      <c r="G274" s="16">
        <v>9.4</v>
      </c>
      <c r="H274" s="17">
        <v>1.4105642256902791E-2</v>
      </c>
      <c r="I274" s="18">
        <f t="shared" si="23"/>
        <v>9.4</v>
      </c>
      <c r="J274" s="32"/>
      <c r="K274" s="29">
        <f t="shared" si="24"/>
        <v>9.4</v>
      </c>
      <c r="N274" s="19">
        <f t="shared" si="25"/>
        <v>0</v>
      </c>
      <c r="O274" s="4">
        <f t="shared" si="22"/>
        <v>0</v>
      </c>
      <c r="P274" s="4">
        <f t="shared" si="26"/>
        <v>0</v>
      </c>
    </row>
    <row r="275" spans="1:16" ht="15" x14ac:dyDescent="0.2">
      <c r="A275" s="20" t="s">
        <v>9</v>
      </c>
      <c r="B275" s="20" t="s">
        <v>407</v>
      </c>
      <c r="C275" s="20"/>
      <c r="D275" s="20" t="s">
        <v>74</v>
      </c>
      <c r="E275" s="21">
        <v>1000</v>
      </c>
      <c r="F275" s="20"/>
      <c r="G275" s="16">
        <v>7.2</v>
      </c>
      <c r="H275" s="17">
        <v>1.0604241696678694E-2</v>
      </c>
      <c r="I275" s="18">
        <f t="shared" si="23"/>
        <v>7.2</v>
      </c>
      <c r="J275" s="32"/>
      <c r="K275" s="29">
        <f t="shared" si="24"/>
        <v>7.2</v>
      </c>
      <c r="N275" s="19">
        <f t="shared" si="25"/>
        <v>0</v>
      </c>
      <c r="O275" s="4">
        <f t="shared" si="22"/>
        <v>0</v>
      </c>
      <c r="P275" s="4">
        <f t="shared" si="26"/>
        <v>0</v>
      </c>
    </row>
    <row r="276" spans="1:16" ht="15" x14ac:dyDescent="0.2">
      <c r="A276" s="14" t="s">
        <v>9</v>
      </c>
      <c r="B276" s="14" t="s">
        <v>408</v>
      </c>
      <c r="C276" s="14" t="s">
        <v>409</v>
      </c>
      <c r="D276" s="14" t="s">
        <v>30</v>
      </c>
      <c r="E276" s="15">
        <v>500</v>
      </c>
      <c r="F276" s="14"/>
      <c r="G276" s="16">
        <v>12.7</v>
      </c>
      <c r="H276" s="17">
        <v>8.6034413765506395E-3</v>
      </c>
      <c r="I276" s="18">
        <f t="shared" si="23"/>
        <v>12.7</v>
      </c>
      <c r="J276" s="32"/>
      <c r="K276" s="29">
        <f t="shared" si="24"/>
        <v>12.7</v>
      </c>
      <c r="N276" s="19">
        <f t="shared" si="25"/>
        <v>0</v>
      </c>
      <c r="O276" s="4">
        <f t="shared" si="22"/>
        <v>0</v>
      </c>
      <c r="P276" s="4">
        <f t="shared" si="26"/>
        <v>0</v>
      </c>
    </row>
    <row r="277" spans="1:16" ht="15" x14ac:dyDescent="0.2">
      <c r="A277" s="14" t="s">
        <v>9</v>
      </c>
      <c r="B277" s="14" t="s">
        <v>510</v>
      </c>
      <c r="C277" s="14" t="s">
        <v>511</v>
      </c>
      <c r="D277" s="14" t="s">
        <v>30</v>
      </c>
      <c r="E277" s="15">
        <v>250</v>
      </c>
      <c r="F277" s="14"/>
      <c r="G277" s="16">
        <v>12.9</v>
      </c>
      <c r="H277" s="17">
        <v>8.3033213285314302E-3</v>
      </c>
      <c r="I277" s="18">
        <f t="shared" si="23"/>
        <v>12.9</v>
      </c>
      <c r="J277" s="32"/>
      <c r="K277" s="29">
        <f t="shared" si="24"/>
        <v>12.9</v>
      </c>
      <c r="N277" s="19">
        <f t="shared" si="25"/>
        <v>0</v>
      </c>
      <c r="O277" s="4">
        <f t="shared" si="22"/>
        <v>0</v>
      </c>
      <c r="P277" s="4">
        <f t="shared" si="26"/>
        <v>0</v>
      </c>
    </row>
    <row r="278" spans="1:16" ht="15" x14ac:dyDescent="0.2">
      <c r="A278" s="20" t="s">
        <v>9</v>
      </c>
      <c r="B278" s="20" t="s">
        <v>410</v>
      </c>
      <c r="C278" s="20" t="s">
        <v>411</v>
      </c>
      <c r="D278" s="20" t="s">
        <v>30</v>
      </c>
      <c r="E278" s="21">
        <v>1000</v>
      </c>
      <c r="F278" s="20"/>
      <c r="G278" s="16">
        <v>4.3</v>
      </c>
      <c r="H278" s="17">
        <v>5.40216086434575E-3</v>
      </c>
      <c r="I278" s="18">
        <f t="shared" si="23"/>
        <v>4.3</v>
      </c>
      <c r="J278" s="32"/>
      <c r="K278" s="29">
        <f t="shared" si="24"/>
        <v>4.3</v>
      </c>
      <c r="N278" s="19">
        <f t="shared" si="25"/>
        <v>0</v>
      </c>
      <c r="O278" s="4">
        <f t="shared" si="22"/>
        <v>0</v>
      </c>
      <c r="P278" s="4">
        <f t="shared" si="26"/>
        <v>0</v>
      </c>
    </row>
    <row r="279" spans="1:16" ht="15" x14ac:dyDescent="0.2">
      <c r="A279" s="14" t="s">
        <v>9</v>
      </c>
      <c r="B279" s="14" t="s">
        <v>412</v>
      </c>
      <c r="C279" s="14" t="s">
        <v>413</v>
      </c>
      <c r="D279" s="14" t="s">
        <v>30</v>
      </c>
      <c r="E279" s="15">
        <v>600</v>
      </c>
      <c r="F279" s="14"/>
      <c r="G279" s="16">
        <v>29.6</v>
      </c>
      <c r="H279" s="17">
        <v>5.0020008003201387E-3</v>
      </c>
      <c r="I279" s="18">
        <f t="shared" si="23"/>
        <v>29.6</v>
      </c>
      <c r="J279" s="32"/>
      <c r="K279" s="29">
        <f t="shared" si="24"/>
        <v>29.6</v>
      </c>
      <c r="N279" s="19">
        <f t="shared" si="25"/>
        <v>0</v>
      </c>
      <c r="O279" s="4">
        <f t="shared" si="22"/>
        <v>0</v>
      </c>
      <c r="P279" s="4">
        <f t="shared" si="26"/>
        <v>0</v>
      </c>
    </row>
    <row r="280" spans="1:16" ht="15" x14ac:dyDescent="0.2">
      <c r="A280" s="20" t="s">
        <v>9</v>
      </c>
      <c r="B280" s="20" t="s">
        <v>414</v>
      </c>
      <c r="C280" s="20"/>
      <c r="D280" s="20" t="s">
        <v>40</v>
      </c>
      <c r="E280" s="21">
        <v>1</v>
      </c>
      <c r="F280" s="20"/>
      <c r="G280" s="16">
        <v>17.600000000000001</v>
      </c>
      <c r="H280" s="17">
        <v>4.9019607843137358E-3</v>
      </c>
      <c r="I280" s="18">
        <f t="shared" si="23"/>
        <v>17.600000000000001</v>
      </c>
      <c r="J280" s="32"/>
      <c r="K280" s="29">
        <f t="shared" si="24"/>
        <v>17.600000000000001</v>
      </c>
      <c r="N280" s="19">
        <f t="shared" si="25"/>
        <v>0</v>
      </c>
      <c r="O280" s="4">
        <f t="shared" si="22"/>
        <v>0</v>
      </c>
      <c r="P280" s="4">
        <f t="shared" si="26"/>
        <v>0</v>
      </c>
    </row>
    <row r="281" spans="1:16" ht="15" x14ac:dyDescent="0.2">
      <c r="A281" s="14" t="s">
        <v>9</v>
      </c>
      <c r="B281" s="14" t="s">
        <v>415</v>
      </c>
      <c r="C281" s="14" t="s">
        <v>416</v>
      </c>
      <c r="D281" s="14" t="s">
        <v>30</v>
      </c>
      <c r="E281" s="15">
        <v>400</v>
      </c>
      <c r="F281" s="14"/>
      <c r="G281" s="16">
        <v>22.2</v>
      </c>
      <c r="H281" s="17">
        <v>3.6014405762305E-3</v>
      </c>
      <c r="I281" s="18">
        <f t="shared" si="23"/>
        <v>22.2</v>
      </c>
      <c r="J281" s="32"/>
      <c r="K281" s="29">
        <f t="shared" si="24"/>
        <v>22.2</v>
      </c>
      <c r="N281" s="19">
        <f t="shared" si="25"/>
        <v>0</v>
      </c>
      <c r="O281" s="4">
        <f t="shared" si="22"/>
        <v>0</v>
      </c>
      <c r="P281" s="4">
        <f t="shared" si="26"/>
        <v>0</v>
      </c>
    </row>
    <row r="282" spans="1:16" ht="15" x14ac:dyDescent="0.2">
      <c r="A282" s="20" t="s">
        <v>9</v>
      </c>
      <c r="B282" s="20" t="s">
        <v>417</v>
      </c>
      <c r="C282" s="20" t="s">
        <v>29</v>
      </c>
      <c r="D282" s="20" t="s">
        <v>30</v>
      </c>
      <c r="E282" s="21">
        <v>500</v>
      </c>
      <c r="F282" s="20"/>
      <c r="G282" s="16">
        <v>5.7</v>
      </c>
      <c r="H282" s="17">
        <v>3.4013605442176943E-3</v>
      </c>
      <c r="I282" s="18">
        <f t="shared" si="23"/>
        <v>5.7</v>
      </c>
      <c r="J282" s="32"/>
      <c r="K282" s="29">
        <f t="shared" si="24"/>
        <v>5.7</v>
      </c>
      <c r="N282" s="19">
        <f t="shared" si="25"/>
        <v>0</v>
      </c>
      <c r="O282" s="4">
        <f t="shared" si="22"/>
        <v>0</v>
      </c>
      <c r="P282" s="4">
        <f t="shared" si="26"/>
        <v>0</v>
      </c>
    </row>
    <row r="283" spans="1:16" ht="15" x14ac:dyDescent="0.2">
      <c r="A283" s="14" t="s">
        <v>9</v>
      </c>
      <c r="B283" s="14" t="s">
        <v>418</v>
      </c>
      <c r="C283" s="14" t="s">
        <v>419</v>
      </c>
      <c r="D283" s="14" t="s">
        <v>74</v>
      </c>
      <c r="E283" s="15">
        <v>1000</v>
      </c>
      <c r="F283" s="14"/>
      <c r="G283" s="16">
        <v>7.4</v>
      </c>
      <c r="H283" s="17">
        <v>3.2012805122048891E-3</v>
      </c>
      <c r="I283" s="18">
        <f t="shared" si="23"/>
        <v>7.4</v>
      </c>
      <c r="J283" s="32"/>
      <c r="K283" s="29">
        <f t="shared" si="24"/>
        <v>7.4</v>
      </c>
      <c r="N283" s="19">
        <f t="shared" si="25"/>
        <v>0</v>
      </c>
      <c r="O283" s="4">
        <f t="shared" si="22"/>
        <v>0</v>
      </c>
      <c r="P283" s="4">
        <f t="shared" si="26"/>
        <v>0</v>
      </c>
    </row>
    <row r="284" spans="1:16" ht="15" x14ac:dyDescent="0.2">
      <c r="A284" s="20" t="s">
        <v>9</v>
      </c>
      <c r="B284" s="20" t="s">
        <v>420</v>
      </c>
      <c r="C284" s="20" t="s">
        <v>413</v>
      </c>
      <c r="D284" s="20" t="s">
        <v>30</v>
      </c>
      <c r="E284" s="21">
        <v>400</v>
      </c>
      <c r="F284" s="20"/>
      <c r="G284" s="16">
        <v>18.600000000000001</v>
      </c>
      <c r="H284" s="17">
        <v>3.2012805122048891E-3</v>
      </c>
      <c r="I284" s="18">
        <f t="shared" si="23"/>
        <v>18.600000000000001</v>
      </c>
      <c r="J284" s="32"/>
      <c r="K284" s="29">
        <f t="shared" si="24"/>
        <v>18.600000000000001</v>
      </c>
      <c r="N284" s="19">
        <f t="shared" si="25"/>
        <v>0</v>
      </c>
      <c r="O284" s="4">
        <f t="shared" si="22"/>
        <v>0</v>
      </c>
      <c r="P284" s="4">
        <f t="shared" si="26"/>
        <v>0</v>
      </c>
    </row>
    <row r="285" spans="1:16" ht="15" x14ac:dyDescent="0.2">
      <c r="A285" s="14" t="s">
        <v>9</v>
      </c>
      <c r="B285" s="14" t="s">
        <v>421</v>
      </c>
      <c r="C285" s="14" t="s">
        <v>36</v>
      </c>
      <c r="D285" s="14" t="s">
        <v>30</v>
      </c>
      <c r="E285" s="15">
        <v>540</v>
      </c>
      <c r="F285" s="14"/>
      <c r="G285" s="16">
        <v>10.6</v>
      </c>
      <c r="H285" s="17">
        <v>3.2012805122048891E-3</v>
      </c>
      <c r="I285" s="18">
        <f t="shared" si="23"/>
        <v>10.6</v>
      </c>
      <c r="J285" s="32"/>
      <c r="K285" s="29">
        <f t="shared" si="24"/>
        <v>10.6</v>
      </c>
      <c r="N285" s="19">
        <f t="shared" si="25"/>
        <v>0</v>
      </c>
      <c r="O285" s="4">
        <f t="shared" si="22"/>
        <v>0</v>
      </c>
      <c r="P285" s="4">
        <f t="shared" si="26"/>
        <v>0</v>
      </c>
    </row>
    <row r="286" spans="1:16" ht="15" x14ac:dyDescent="0.2">
      <c r="A286" s="14" t="s">
        <v>9</v>
      </c>
      <c r="B286" s="14" t="s">
        <v>422</v>
      </c>
      <c r="C286" s="14" t="s">
        <v>423</v>
      </c>
      <c r="D286" s="14" t="s">
        <v>30</v>
      </c>
      <c r="E286" s="15">
        <v>1000</v>
      </c>
      <c r="F286" s="14"/>
      <c r="G286" s="16">
        <v>13.9</v>
      </c>
      <c r="H286" s="17">
        <v>2.5010004001600693E-3</v>
      </c>
      <c r="I286" s="18">
        <f t="shared" si="23"/>
        <v>13.9</v>
      </c>
      <c r="J286" s="32"/>
      <c r="K286" s="29">
        <f t="shared" si="24"/>
        <v>13.9</v>
      </c>
      <c r="N286" s="19">
        <f t="shared" si="25"/>
        <v>0</v>
      </c>
      <c r="O286" s="4">
        <f t="shared" si="22"/>
        <v>0</v>
      </c>
      <c r="P286" s="4">
        <f t="shared" si="26"/>
        <v>0</v>
      </c>
    </row>
    <row r="287" spans="1:16" ht="15" x14ac:dyDescent="0.2">
      <c r="A287" s="20" t="s">
        <v>9</v>
      </c>
      <c r="B287" s="20" t="s">
        <v>424</v>
      </c>
      <c r="C287" s="20" t="s">
        <v>425</v>
      </c>
      <c r="D287" s="20" t="s">
        <v>40</v>
      </c>
      <c r="E287" s="21">
        <v>1</v>
      </c>
      <c r="F287" s="20"/>
      <c r="G287" s="16">
        <v>5.6</v>
      </c>
      <c r="H287" s="17">
        <v>2.5010004001600693E-3</v>
      </c>
      <c r="I287" s="18">
        <f t="shared" si="23"/>
        <v>5.6</v>
      </c>
      <c r="J287" s="32"/>
      <c r="K287" s="29">
        <f t="shared" si="24"/>
        <v>5.6</v>
      </c>
      <c r="N287" s="19">
        <f t="shared" si="25"/>
        <v>0</v>
      </c>
      <c r="O287" s="4">
        <f t="shared" si="22"/>
        <v>0</v>
      </c>
      <c r="P287" s="4">
        <f t="shared" si="26"/>
        <v>0</v>
      </c>
    </row>
    <row r="288" spans="1:16" ht="15" x14ac:dyDescent="0.2">
      <c r="A288" s="20" t="s">
        <v>9</v>
      </c>
      <c r="B288" s="20" t="s">
        <v>426</v>
      </c>
      <c r="C288" s="20" t="s">
        <v>42</v>
      </c>
      <c r="D288" s="20" t="s">
        <v>30</v>
      </c>
      <c r="E288" s="21">
        <v>750</v>
      </c>
      <c r="F288" s="20"/>
      <c r="G288" s="16">
        <v>16.100000000000001</v>
      </c>
      <c r="H288" s="17">
        <v>2.2008803521408613E-3</v>
      </c>
      <c r="I288" s="18">
        <f t="shared" si="23"/>
        <v>16.100000000000001</v>
      </c>
      <c r="J288" s="32"/>
      <c r="K288" s="29">
        <f t="shared" si="24"/>
        <v>16.100000000000001</v>
      </c>
      <c r="N288" s="19">
        <f t="shared" si="25"/>
        <v>0</v>
      </c>
      <c r="O288" s="4">
        <f t="shared" si="22"/>
        <v>0</v>
      </c>
      <c r="P288" s="4">
        <f t="shared" si="26"/>
        <v>0</v>
      </c>
    </row>
    <row r="289" spans="1:16" ht="15" x14ac:dyDescent="0.2">
      <c r="A289" s="14" t="s">
        <v>9</v>
      </c>
      <c r="B289" s="14" t="s">
        <v>427</v>
      </c>
      <c r="C289" s="14" t="s">
        <v>413</v>
      </c>
      <c r="D289" s="14" t="s">
        <v>30</v>
      </c>
      <c r="E289" s="15">
        <v>300</v>
      </c>
      <c r="F289" s="14"/>
      <c r="G289" s="16">
        <v>27.9</v>
      </c>
      <c r="H289" s="17">
        <v>2.100840336134458E-3</v>
      </c>
      <c r="I289" s="18">
        <f t="shared" si="23"/>
        <v>27.9</v>
      </c>
      <c r="J289" s="32"/>
      <c r="K289" s="29">
        <f t="shared" si="24"/>
        <v>27.9</v>
      </c>
      <c r="N289" s="19">
        <f t="shared" si="25"/>
        <v>0</v>
      </c>
      <c r="O289" s="4">
        <f t="shared" si="22"/>
        <v>0</v>
      </c>
      <c r="P289" s="4">
        <f t="shared" si="26"/>
        <v>0</v>
      </c>
    </row>
    <row r="290" spans="1:16" ht="15" x14ac:dyDescent="0.2">
      <c r="A290" s="20" t="s">
        <v>9</v>
      </c>
      <c r="B290" s="20" t="s">
        <v>428</v>
      </c>
      <c r="C290" s="20" t="s">
        <v>429</v>
      </c>
      <c r="D290" s="20" t="s">
        <v>30</v>
      </c>
      <c r="E290" s="21">
        <v>350</v>
      </c>
      <c r="F290" s="20"/>
      <c r="G290" s="16">
        <v>15.5</v>
      </c>
      <c r="H290" s="17">
        <v>1.80072028811525E-3</v>
      </c>
      <c r="I290" s="18">
        <f t="shared" si="23"/>
        <v>15.5</v>
      </c>
      <c r="J290" s="32"/>
      <c r="K290" s="29">
        <f t="shared" si="24"/>
        <v>15.5</v>
      </c>
      <c r="N290" s="19">
        <f t="shared" si="25"/>
        <v>0</v>
      </c>
      <c r="O290" s="4">
        <f t="shared" si="22"/>
        <v>0</v>
      </c>
      <c r="P290" s="4">
        <f t="shared" si="26"/>
        <v>0</v>
      </c>
    </row>
    <row r="291" spans="1:16" ht="15" x14ac:dyDescent="0.2">
      <c r="A291" s="14" t="s">
        <v>9</v>
      </c>
      <c r="B291" s="14" t="s">
        <v>430</v>
      </c>
      <c r="C291" s="14" t="s">
        <v>413</v>
      </c>
      <c r="D291" s="14" t="s">
        <v>30</v>
      </c>
      <c r="E291" s="15">
        <v>330</v>
      </c>
      <c r="F291" s="14"/>
      <c r="G291" s="16">
        <v>26.9</v>
      </c>
      <c r="H291" s="17">
        <v>1.5006002400960417E-3</v>
      </c>
      <c r="I291" s="18">
        <f t="shared" si="23"/>
        <v>26.9</v>
      </c>
      <c r="J291" s="32"/>
      <c r="K291" s="29">
        <f t="shared" si="24"/>
        <v>26.9</v>
      </c>
      <c r="N291" s="19">
        <f t="shared" si="25"/>
        <v>0</v>
      </c>
      <c r="O291" s="4">
        <f t="shared" si="22"/>
        <v>0</v>
      </c>
      <c r="P291" s="4">
        <f t="shared" si="26"/>
        <v>0</v>
      </c>
    </row>
    <row r="292" spans="1:16" ht="15" x14ac:dyDescent="0.2">
      <c r="A292" s="20" t="s">
        <v>9</v>
      </c>
      <c r="B292" s="20" t="s">
        <v>431</v>
      </c>
      <c r="C292" s="20" t="s">
        <v>432</v>
      </c>
      <c r="D292" s="20" t="s">
        <v>30</v>
      </c>
      <c r="E292" s="21">
        <v>355</v>
      </c>
      <c r="F292" s="20"/>
      <c r="G292" s="16">
        <v>19.399999999999999</v>
      </c>
      <c r="H292" s="17">
        <v>1.4005602240896389E-3</v>
      </c>
      <c r="I292" s="18">
        <f t="shared" si="23"/>
        <v>19.399999999999999</v>
      </c>
      <c r="J292" s="32"/>
      <c r="K292" s="29">
        <f t="shared" si="24"/>
        <v>19.399999999999999</v>
      </c>
      <c r="N292" s="19">
        <f t="shared" si="25"/>
        <v>0</v>
      </c>
      <c r="O292" s="4">
        <f t="shared" si="22"/>
        <v>0</v>
      </c>
      <c r="P292" s="4">
        <f t="shared" si="26"/>
        <v>0</v>
      </c>
    </row>
    <row r="293" spans="1:16" ht="15" x14ac:dyDescent="0.2">
      <c r="A293" s="14" t="s">
        <v>9</v>
      </c>
      <c r="B293" s="14" t="s">
        <v>433</v>
      </c>
      <c r="C293" s="14" t="s">
        <v>29</v>
      </c>
      <c r="D293" s="14" t="s">
        <v>30</v>
      </c>
      <c r="E293" s="15">
        <v>400</v>
      </c>
      <c r="F293" s="24"/>
      <c r="G293" s="16">
        <v>6.8</v>
      </c>
      <c r="H293" s="17">
        <v>1.3005202080832361E-3</v>
      </c>
      <c r="I293" s="18">
        <f t="shared" si="23"/>
        <v>6.8</v>
      </c>
      <c r="J293" s="32"/>
      <c r="K293" s="29">
        <f t="shared" si="24"/>
        <v>6.8</v>
      </c>
      <c r="N293" s="19">
        <f t="shared" si="25"/>
        <v>0</v>
      </c>
      <c r="O293" s="4">
        <f t="shared" si="22"/>
        <v>0</v>
      </c>
      <c r="P293" s="4">
        <f t="shared" si="26"/>
        <v>0</v>
      </c>
    </row>
    <row r="294" spans="1:16" ht="15" x14ac:dyDescent="0.2">
      <c r="A294" s="20" t="s">
        <v>9</v>
      </c>
      <c r="B294" s="20" t="s">
        <v>434</v>
      </c>
      <c r="C294" s="20" t="s">
        <v>42</v>
      </c>
      <c r="D294" s="20" t="s">
        <v>30</v>
      </c>
      <c r="E294" s="21">
        <v>500</v>
      </c>
      <c r="F294" s="20"/>
      <c r="G294" s="16">
        <v>24.9</v>
      </c>
      <c r="H294" s="17">
        <v>1.0004001600640278E-3</v>
      </c>
      <c r="I294" s="18">
        <f t="shared" si="23"/>
        <v>24.9</v>
      </c>
      <c r="J294" s="32"/>
      <c r="K294" s="29">
        <f t="shared" si="24"/>
        <v>24.9</v>
      </c>
      <c r="N294" s="19">
        <f t="shared" si="25"/>
        <v>0</v>
      </c>
      <c r="O294" s="4">
        <f t="shared" si="22"/>
        <v>0</v>
      </c>
      <c r="P294" s="4">
        <f t="shared" si="26"/>
        <v>0</v>
      </c>
    </row>
    <row r="295" spans="1:16" ht="15" x14ac:dyDescent="0.2">
      <c r="A295" s="20" t="s">
        <v>9</v>
      </c>
      <c r="B295" s="14" t="s">
        <v>435</v>
      </c>
      <c r="C295" s="14" t="s">
        <v>36</v>
      </c>
      <c r="D295" s="14" t="s">
        <v>30</v>
      </c>
      <c r="E295" s="15">
        <v>500</v>
      </c>
      <c r="F295" s="24"/>
      <c r="G295" s="16">
        <v>13.2</v>
      </c>
      <c r="H295" s="17">
        <v>1.0004001600640278E-3</v>
      </c>
      <c r="I295" s="18">
        <f t="shared" si="23"/>
        <v>13.2</v>
      </c>
      <c r="J295" s="32"/>
      <c r="K295" s="29">
        <f t="shared" si="24"/>
        <v>13.2</v>
      </c>
      <c r="N295" s="19">
        <f t="shared" si="25"/>
        <v>0</v>
      </c>
      <c r="O295" s="4">
        <f t="shared" si="22"/>
        <v>0</v>
      </c>
      <c r="P295" s="4">
        <f t="shared" si="26"/>
        <v>0</v>
      </c>
    </row>
    <row r="296" spans="1:16" ht="15" x14ac:dyDescent="0.2">
      <c r="A296" s="14" t="s">
        <v>9</v>
      </c>
      <c r="B296" s="14" t="s">
        <v>436</v>
      </c>
      <c r="C296" s="14"/>
      <c r="D296" s="14" t="s">
        <v>30</v>
      </c>
      <c r="E296" s="15">
        <v>750</v>
      </c>
      <c r="F296" s="14"/>
      <c r="G296" s="16">
        <v>14.3</v>
      </c>
      <c r="H296" s="17">
        <v>9.0036014405762499E-4</v>
      </c>
      <c r="I296" s="18">
        <f t="shared" si="23"/>
        <v>14.3</v>
      </c>
      <c r="J296" s="32"/>
      <c r="K296" s="29">
        <f t="shared" si="24"/>
        <v>14.3</v>
      </c>
      <c r="N296" s="19">
        <f t="shared" si="25"/>
        <v>0</v>
      </c>
      <c r="O296" s="4">
        <f t="shared" si="22"/>
        <v>0</v>
      </c>
      <c r="P296" s="4">
        <f t="shared" si="26"/>
        <v>0</v>
      </c>
    </row>
    <row r="297" spans="1:16" ht="15" x14ac:dyDescent="0.2">
      <c r="A297" s="20" t="s">
        <v>9</v>
      </c>
      <c r="B297" s="20" t="s">
        <v>437</v>
      </c>
      <c r="C297" s="20" t="s">
        <v>438</v>
      </c>
      <c r="D297" s="20" t="s">
        <v>40</v>
      </c>
      <c r="E297" s="21">
        <v>1</v>
      </c>
      <c r="F297" s="20"/>
      <c r="G297" s="16">
        <v>6.7</v>
      </c>
      <c r="H297" s="17">
        <v>8.0032012805122228E-4</v>
      </c>
      <c r="I297" s="18">
        <f t="shared" si="23"/>
        <v>6.7</v>
      </c>
      <c r="J297" s="32"/>
      <c r="K297" s="29">
        <f t="shared" si="24"/>
        <v>6.7</v>
      </c>
      <c r="N297" s="19">
        <f t="shared" si="25"/>
        <v>0</v>
      </c>
      <c r="O297" s="4">
        <f t="shared" si="22"/>
        <v>0</v>
      </c>
      <c r="P297" s="4">
        <f t="shared" si="26"/>
        <v>0</v>
      </c>
    </row>
    <row r="298" spans="1:16" ht="15" x14ac:dyDescent="0.2">
      <c r="A298" s="14" t="s">
        <v>9</v>
      </c>
      <c r="B298" s="14" t="s">
        <v>439</v>
      </c>
      <c r="C298" s="14" t="s">
        <v>29</v>
      </c>
      <c r="D298" s="14" t="s">
        <v>40</v>
      </c>
      <c r="E298" s="15">
        <v>1</v>
      </c>
      <c r="F298" s="14"/>
      <c r="G298" s="16">
        <v>9.9</v>
      </c>
      <c r="H298" s="17">
        <v>8.0032012805122228E-4</v>
      </c>
      <c r="I298" s="18">
        <f t="shared" si="23"/>
        <v>9.9</v>
      </c>
      <c r="J298" s="32"/>
      <c r="K298" s="29">
        <f t="shared" si="24"/>
        <v>9.9</v>
      </c>
      <c r="N298" s="19">
        <f t="shared" si="25"/>
        <v>0</v>
      </c>
      <c r="O298" s="4">
        <f t="shared" si="22"/>
        <v>0</v>
      </c>
      <c r="P298" s="4">
        <f t="shared" si="26"/>
        <v>0</v>
      </c>
    </row>
    <row r="299" spans="1:16" ht="15" x14ac:dyDescent="0.2">
      <c r="A299" s="20" t="s">
        <v>9</v>
      </c>
      <c r="B299" s="20" t="s">
        <v>440</v>
      </c>
      <c r="C299" s="20" t="s">
        <v>413</v>
      </c>
      <c r="D299" s="20" t="s">
        <v>30</v>
      </c>
      <c r="E299" s="21">
        <v>300</v>
      </c>
      <c r="F299" s="23"/>
      <c r="G299" s="16">
        <v>28.6</v>
      </c>
      <c r="H299" s="17">
        <v>8.0032012805122228E-4</v>
      </c>
      <c r="I299" s="18">
        <f t="shared" si="23"/>
        <v>28.6</v>
      </c>
      <c r="J299" s="32"/>
      <c r="K299" s="29">
        <f t="shared" si="24"/>
        <v>28.6</v>
      </c>
      <c r="N299" s="19">
        <f t="shared" si="25"/>
        <v>0</v>
      </c>
      <c r="O299" s="4">
        <f t="shared" si="22"/>
        <v>0</v>
      </c>
      <c r="P299" s="4">
        <f t="shared" si="26"/>
        <v>0</v>
      </c>
    </row>
    <row r="300" spans="1:16" ht="15" x14ac:dyDescent="0.2">
      <c r="A300" s="20" t="s">
        <v>9</v>
      </c>
      <c r="B300" s="20" t="s">
        <v>441</v>
      </c>
      <c r="C300" s="20" t="s">
        <v>442</v>
      </c>
      <c r="D300" s="20" t="s">
        <v>443</v>
      </c>
      <c r="E300" s="21">
        <v>25</v>
      </c>
      <c r="F300" s="23"/>
      <c r="G300" s="16">
        <v>18.2</v>
      </c>
      <c r="H300" s="17">
        <v>8.0032012805122228E-4</v>
      </c>
      <c r="I300" s="18">
        <f t="shared" si="23"/>
        <v>18.2</v>
      </c>
      <c r="J300" s="32"/>
      <c r="K300" s="29">
        <f t="shared" si="24"/>
        <v>18.2</v>
      </c>
      <c r="N300" s="19">
        <f t="shared" si="25"/>
        <v>0</v>
      </c>
      <c r="O300" s="4">
        <f t="shared" si="22"/>
        <v>0</v>
      </c>
      <c r="P300" s="4">
        <f t="shared" si="26"/>
        <v>0</v>
      </c>
    </row>
    <row r="301" spans="1:16" ht="15" x14ac:dyDescent="0.2">
      <c r="A301" s="14" t="s">
        <v>9</v>
      </c>
      <c r="B301" s="14" t="s">
        <v>42</v>
      </c>
      <c r="C301" s="14"/>
      <c r="D301" s="14" t="s">
        <v>40</v>
      </c>
      <c r="E301" s="15">
        <v>1</v>
      </c>
      <c r="F301" s="14"/>
      <c r="G301" s="16">
        <v>4.2</v>
      </c>
      <c r="H301" s="17">
        <v>7.0028011204481945E-4</v>
      </c>
      <c r="I301" s="18">
        <f t="shared" si="23"/>
        <v>4.2</v>
      </c>
      <c r="J301" s="32"/>
      <c r="K301" s="29">
        <f t="shared" si="24"/>
        <v>4.2</v>
      </c>
      <c r="N301" s="19">
        <f t="shared" si="25"/>
        <v>0</v>
      </c>
      <c r="O301" s="4">
        <f t="shared" si="22"/>
        <v>0</v>
      </c>
      <c r="P301" s="4">
        <f t="shared" si="26"/>
        <v>0</v>
      </c>
    </row>
    <row r="302" spans="1:16" ht="15" x14ac:dyDescent="0.2">
      <c r="A302" s="20" t="s">
        <v>9</v>
      </c>
      <c r="B302" s="20" t="s">
        <v>444</v>
      </c>
      <c r="C302" s="20" t="s">
        <v>442</v>
      </c>
      <c r="D302" s="20" t="s">
        <v>445</v>
      </c>
      <c r="E302" s="21">
        <v>25</v>
      </c>
      <c r="F302" s="23"/>
      <c r="G302" s="16">
        <v>15.3</v>
      </c>
      <c r="H302" s="17">
        <v>5.0020008003201391E-4</v>
      </c>
      <c r="I302" s="18">
        <f t="shared" si="23"/>
        <v>15.3</v>
      </c>
      <c r="J302" s="32"/>
      <c r="K302" s="29">
        <f t="shared" si="24"/>
        <v>15.3</v>
      </c>
      <c r="N302" s="19">
        <f t="shared" si="25"/>
        <v>0</v>
      </c>
      <c r="O302" s="4">
        <f t="shared" si="22"/>
        <v>0</v>
      </c>
      <c r="P302" s="4">
        <f t="shared" si="26"/>
        <v>0</v>
      </c>
    </row>
    <row r="303" spans="1:16" ht="15" x14ac:dyDescent="0.2">
      <c r="A303" s="14" t="s">
        <v>9</v>
      </c>
      <c r="B303" s="14" t="s">
        <v>446</v>
      </c>
      <c r="C303" s="14" t="s">
        <v>447</v>
      </c>
      <c r="D303" s="14" t="s">
        <v>40</v>
      </c>
      <c r="E303" s="15">
        <v>1</v>
      </c>
      <c r="F303" s="14"/>
      <c r="G303" s="16">
        <v>4.3</v>
      </c>
      <c r="H303" s="17">
        <v>4.0016006402561114E-4</v>
      </c>
      <c r="I303" s="18">
        <f t="shared" si="23"/>
        <v>4.3</v>
      </c>
      <c r="J303" s="32"/>
      <c r="K303" s="29">
        <f t="shared" si="24"/>
        <v>4.3</v>
      </c>
      <c r="N303" s="19">
        <f t="shared" si="25"/>
        <v>0</v>
      </c>
      <c r="O303" s="4">
        <f t="shared" si="22"/>
        <v>0</v>
      </c>
      <c r="P303" s="4">
        <f t="shared" si="26"/>
        <v>0</v>
      </c>
    </row>
    <row r="304" spans="1:16" ht="15" x14ac:dyDescent="0.2">
      <c r="A304" s="20" t="s">
        <v>9</v>
      </c>
      <c r="B304" s="20" t="s">
        <v>448</v>
      </c>
      <c r="C304" s="20"/>
      <c r="D304" s="20" t="s">
        <v>40</v>
      </c>
      <c r="E304" s="21">
        <v>1</v>
      </c>
      <c r="F304" s="20"/>
      <c r="G304" s="16">
        <v>12.7</v>
      </c>
      <c r="H304" s="17">
        <v>4.0016006402561114E-4</v>
      </c>
      <c r="I304" s="18">
        <f t="shared" si="23"/>
        <v>12.7</v>
      </c>
      <c r="J304" s="32"/>
      <c r="K304" s="29">
        <f t="shared" si="24"/>
        <v>12.7</v>
      </c>
      <c r="N304" s="19">
        <f t="shared" si="25"/>
        <v>0</v>
      </c>
      <c r="O304" s="4">
        <f t="shared" si="22"/>
        <v>0</v>
      </c>
      <c r="P304" s="4">
        <f t="shared" si="26"/>
        <v>0</v>
      </c>
    </row>
    <row r="305" spans="1:16" ht="15" x14ac:dyDescent="0.2">
      <c r="A305" s="20" t="s">
        <v>9</v>
      </c>
      <c r="B305" s="20" t="s">
        <v>449</v>
      </c>
      <c r="C305" s="20" t="s">
        <v>42</v>
      </c>
      <c r="D305" s="20" t="s">
        <v>30</v>
      </c>
      <c r="E305" s="21">
        <v>375</v>
      </c>
      <c r="F305" s="23"/>
      <c r="G305" s="16">
        <v>20.5</v>
      </c>
      <c r="H305" s="17">
        <v>3.0012004801920831E-4</v>
      </c>
      <c r="I305" s="18">
        <f t="shared" si="23"/>
        <v>20.5</v>
      </c>
      <c r="J305" s="32"/>
      <c r="K305" s="29">
        <f t="shared" si="24"/>
        <v>20.5</v>
      </c>
      <c r="N305" s="19">
        <f t="shared" si="25"/>
        <v>0</v>
      </c>
      <c r="O305" s="4">
        <f t="shared" si="22"/>
        <v>0</v>
      </c>
      <c r="P305" s="4">
        <f t="shared" si="26"/>
        <v>0</v>
      </c>
    </row>
    <row r="306" spans="1:16" ht="15" x14ac:dyDescent="0.2">
      <c r="A306" s="14" t="s">
        <v>9</v>
      </c>
      <c r="B306" s="14" t="s">
        <v>450</v>
      </c>
      <c r="C306" s="14" t="s">
        <v>451</v>
      </c>
      <c r="D306" s="14" t="s">
        <v>30</v>
      </c>
      <c r="E306" s="15">
        <v>250</v>
      </c>
      <c r="F306" s="24"/>
      <c r="G306" s="16">
        <v>14.4</v>
      </c>
      <c r="H306" s="17">
        <v>2.0008003201280557E-4</v>
      </c>
      <c r="I306" s="18">
        <f t="shared" si="23"/>
        <v>14.4</v>
      </c>
      <c r="J306" s="32"/>
      <c r="K306" s="29">
        <f t="shared" si="24"/>
        <v>14.4</v>
      </c>
      <c r="N306" s="19">
        <f t="shared" si="25"/>
        <v>0</v>
      </c>
      <c r="O306" s="4">
        <f t="shared" si="22"/>
        <v>0</v>
      </c>
      <c r="P306" s="4">
        <f t="shared" si="26"/>
        <v>0</v>
      </c>
    </row>
    <row r="307" spans="1:16" ht="15" x14ac:dyDescent="0.2">
      <c r="A307" s="20" t="s">
        <v>9</v>
      </c>
      <c r="B307" s="20" t="s">
        <v>452</v>
      </c>
      <c r="C307" s="20" t="s">
        <v>442</v>
      </c>
      <c r="D307" s="20" t="s">
        <v>30</v>
      </c>
      <c r="E307" s="21">
        <v>125</v>
      </c>
      <c r="F307" s="23"/>
      <c r="G307" s="16">
        <v>12.9</v>
      </c>
      <c r="H307" s="17">
        <v>2.0008003201280557E-4</v>
      </c>
      <c r="I307" s="18">
        <f t="shared" si="23"/>
        <v>12.9</v>
      </c>
      <c r="J307" s="32"/>
      <c r="K307" s="29">
        <f t="shared" si="24"/>
        <v>12.9</v>
      </c>
      <c r="N307" s="19">
        <f t="shared" si="25"/>
        <v>0</v>
      </c>
      <c r="O307" s="4">
        <f t="shared" si="22"/>
        <v>0</v>
      </c>
      <c r="P307" s="4">
        <f t="shared" si="26"/>
        <v>0</v>
      </c>
    </row>
    <row r="308" spans="1:16" ht="15" x14ac:dyDescent="0.2">
      <c r="A308" s="20" t="s">
        <v>9</v>
      </c>
      <c r="B308" s="20" t="s">
        <v>453</v>
      </c>
      <c r="C308" s="20" t="s">
        <v>454</v>
      </c>
      <c r="D308" s="20" t="s">
        <v>30</v>
      </c>
      <c r="E308" s="21">
        <v>700</v>
      </c>
      <c r="F308" s="20"/>
      <c r="G308" s="16">
        <v>28.9</v>
      </c>
      <c r="H308" s="17">
        <v>1.0004001600640278E-4</v>
      </c>
      <c r="I308" s="18">
        <f t="shared" si="23"/>
        <v>28.9</v>
      </c>
      <c r="J308" s="32"/>
      <c r="K308" s="29">
        <f t="shared" si="24"/>
        <v>28.9</v>
      </c>
      <c r="N308" s="19">
        <f t="shared" si="25"/>
        <v>0</v>
      </c>
      <c r="O308" s="4">
        <f t="shared" si="22"/>
        <v>0</v>
      </c>
      <c r="P308" s="4">
        <f t="shared" si="26"/>
        <v>0</v>
      </c>
    </row>
    <row r="309" spans="1:16" ht="15" x14ac:dyDescent="0.2">
      <c r="A309" s="14" t="s">
        <v>9</v>
      </c>
      <c r="B309" s="14" t="s">
        <v>455</v>
      </c>
      <c r="C309" s="14" t="s">
        <v>456</v>
      </c>
      <c r="D309" s="14" t="s">
        <v>40</v>
      </c>
      <c r="E309" s="15">
        <v>1</v>
      </c>
      <c r="F309" s="14"/>
      <c r="G309" s="16">
        <v>21.2</v>
      </c>
      <c r="H309" s="17">
        <v>1.0004001600640278E-4</v>
      </c>
      <c r="I309" s="18">
        <f t="shared" si="23"/>
        <v>21.2</v>
      </c>
      <c r="J309" s="32"/>
      <c r="K309" s="29">
        <f t="shared" si="24"/>
        <v>21.2</v>
      </c>
      <c r="N309" s="19">
        <f t="shared" si="25"/>
        <v>0</v>
      </c>
      <c r="O309" s="4">
        <f t="shared" si="22"/>
        <v>0</v>
      </c>
      <c r="P309" s="4">
        <f t="shared" si="26"/>
        <v>0</v>
      </c>
    </row>
    <row r="310" spans="1:16" ht="15" x14ac:dyDescent="0.2">
      <c r="A310" s="20" t="s">
        <v>9</v>
      </c>
      <c r="B310" s="20" t="s">
        <v>457</v>
      </c>
      <c r="C310" s="20"/>
      <c r="D310" s="20" t="s">
        <v>30</v>
      </c>
      <c r="E310" s="21">
        <v>500</v>
      </c>
      <c r="F310" s="23"/>
      <c r="G310" s="16">
        <v>5.7</v>
      </c>
      <c r="H310" s="17">
        <v>0</v>
      </c>
      <c r="I310" s="18">
        <f t="shared" si="23"/>
        <v>5.7</v>
      </c>
      <c r="J310" s="32"/>
      <c r="K310" s="29">
        <f t="shared" si="24"/>
        <v>5.7</v>
      </c>
      <c r="N310" s="19">
        <f t="shared" si="25"/>
        <v>0</v>
      </c>
      <c r="O310" s="4">
        <f t="shared" si="22"/>
        <v>0</v>
      </c>
      <c r="P310" s="4">
        <f t="shared" si="26"/>
        <v>0</v>
      </c>
    </row>
    <row r="311" spans="1:16" ht="15" x14ac:dyDescent="0.2">
      <c r="A311" s="14" t="s">
        <v>9</v>
      </c>
      <c r="B311" s="14" t="s">
        <v>458</v>
      </c>
      <c r="C311" s="14"/>
      <c r="D311" s="14" t="s">
        <v>30</v>
      </c>
      <c r="E311" s="15">
        <v>400</v>
      </c>
      <c r="F311" s="14"/>
      <c r="G311" s="16">
        <v>17.7</v>
      </c>
      <c r="H311" s="17">
        <v>0</v>
      </c>
      <c r="I311" s="18">
        <f t="shared" si="23"/>
        <v>17.7</v>
      </c>
      <c r="J311" s="32"/>
      <c r="K311" s="29">
        <f t="shared" si="24"/>
        <v>17.7</v>
      </c>
      <c r="N311" s="19">
        <f t="shared" si="25"/>
        <v>0</v>
      </c>
      <c r="O311" s="4">
        <f t="shared" si="22"/>
        <v>0</v>
      </c>
      <c r="P311" s="4">
        <f t="shared" si="26"/>
        <v>0</v>
      </c>
    </row>
    <row r="312" spans="1:16" ht="15" x14ac:dyDescent="0.2">
      <c r="A312" s="20" t="s">
        <v>9</v>
      </c>
      <c r="B312" s="20" t="s">
        <v>459</v>
      </c>
      <c r="C312" s="20" t="s">
        <v>42</v>
      </c>
      <c r="D312" s="20" t="s">
        <v>30</v>
      </c>
      <c r="E312" s="21">
        <v>500</v>
      </c>
      <c r="F312" s="23"/>
      <c r="G312" s="16">
        <v>20</v>
      </c>
      <c r="H312" s="17">
        <v>0</v>
      </c>
      <c r="I312" s="18">
        <f t="shared" si="23"/>
        <v>20</v>
      </c>
      <c r="J312" s="32"/>
      <c r="K312" s="29">
        <f t="shared" si="24"/>
        <v>20</v>
      </c>
      <c r="N312" s="19">
        <f t="shared" si="25"/>
        <v>0</v>
      </c>
      <c r="O312" s="4">
        <f t="shared" si="22"/>
        <v>0</v>
      </c>
      <c r="P312" s="4">
        <f t="shared" si="26"/>
        <v>0</v>
      </c>
    </row>
    <row r="313" spans="1:16" ht="15" x14ac:dyDescent="0.2">
      <c r="A313" s="14" t="s">
        <v>9</v>
      </c>
      <c r="B313" s="14" t="s">
        <v>460</v>
      </c>
      <c r="C313" s="14" t="s">
        <v>429</v>
      </c>
      <c r="D313" s="14" t="s">
        <v>40</v>
      </c>
      <c r="E313" s="15">
        <v>1</v>
      </c>
      <c r="F313" s="14"/>
      <c r="G313" s="16">
        <v>15.8</v>
      </c>
      <c r="H313" s="17">
        <v>0</v>
      </c>
      <c r="I313" s="18">
        <f t="shared" si="23"/>
        <v>15.8</v>
      </c>
      <c r="J313" s="32"/>
      <c r="K313" s="29">
        <f t="shared" si="24"/>
        <v>15.8</v>
      </c>
      <c r="N313" s="19">
        <f t="shared" si="25"/>
        <v>0</v>
      </c>
      <c r="O313" s="4">
        <f t="shared" si="22"/>
        <v>0</v>
      </c>
      <c r="P313" s="4">
        <f t="shared" si="26"/>
        <v>0</v>
      </c>
    </row>
    <row r="314" spans="1:16" ht="15" x14ac:dyDescent="0.2">
      <c r="A314" s="20" t="s">
        <v>10</v>
      </c>
      <c r="B314" s="20" t="s">
        <v>461</v>
      </c>
      <c r="C314" s="20" t="s">
        <v>462</v>
      </c>
      <c r="D314" s="20" t="s">
        <v>40</v>
      </c>
      <c r="E314" s="21">
        <v>6</v>
      </c>
      <c r="F314" s="20"/>
      <c r="G314" s="16">
        <v>11.6</v>
      </c>
      <c r="H314" s="17">
        <v>5.4621848739495917E-2</v>
      </c>
      <c r="I314" s="18">
        <f t="shared" si="23"/>
        <v>11.6</v>
      </c>
      <c r="J314" s="32">
        <f>+C7</f>
        <v>0</v>
      </c>
      <c r="K314" s="29">
        <f t="shared" si="24"/>
        <v>11.6</v>
      </c>
      <c r="N314" s="19">
        <f t="shared" si="25"/>
        <v>0</v>
      </c>
      <c r="O314" s="4">
        <f t="shared" si="22"/>
        <v>0</v>
      </c>
      <c r="P314" s="4">
        <f t="shared" si="26"/>
        <v>0</v>
      </c>
    </row>
    <row r="315" spans="1:16" ht="15" x14ac:dyDescent="0.2">
      <c r="A315" s="14" t="s">
        <v>10</v>
      </c>
      <c r="B315" s="14" t="s">
        <v>463</v>
      </c>
      <c r="C315" s="14" t="s">
        <v>464</v>
      </c>
      <c r="D315" s="14" t="s">
        <v>74</v>
      </c>
      <c r="E315" s="15">
        <v>1500</v>
      </c>
      <c r="F315" s="14"/>
      <c r="G315" s="16">
        <v>6.5</v>
      </c>
      <c r="H315" s="17">
        <v>3.301320528211292E-2</v>
      </c>
      <c r="I315" s="18">
        <f t="shared" si="23"/>
        <v>6.5</v>
      </c>
      <c r="J315" s="32"/>
      <c r="K315" s="29">
        <f t="shared" si="24"/>
        <v>6.5</v>
      </c>
      <c r="N315" s="19">
        <f t="shared" si="25"/>
        <v>0</v>
      </c>
      <c r="O315" s="4">
        <f t="shared" si="22"/>
        <v>0</v>
      </c>
      <c r="P315" s="4">
        <f t="shared" si="26"/>
        <v>0</v>
      </c>
    </row>
    <row r="316" spans="1:16" ht="15" x14ac:dyDescent="0.2">
      <c r="A316" s="14" t="s">
        <v>10</v>
      </c>
      <c r="B316" s="14" t="s">
        <v>465</v>
      </c>
      <c r="C316" s="14" t="s">
        <v>466</v>
      </c>
      <c r="D316" s="14" t="s">
        <v>74</v>
      </c>
      <c r="E316" s="15">
        <v>1500</v>
      </c>
      <c r="F316" s="14"/>
      <c r="G316" s="16">
        <v>6.1</v>
      </c>
      <c r="H316" s="17">
        <v>1.4105642256902791E-2</v>
      </c>
      <c r="I316" s="18">
        <f t="shared" si="23"/>
        <v>6.1</v>
      </c>
      <c r="J316" s="32"/>
      <c r="K316" s="29">
        <f t="shared" si="24"/>
        <v>6.1</v>
      </c>
      <c r="N316" s="19">
        <f t="shared" si="25"/>
        <v>0</v>
      </c>
      <c r="O316" s="4">
        <f t="shared" si="22"/>
        <v>0</v>
      </c>
      <c r="P316" s="4">
        <f t="shared" si="26"/>
        <v>0</v>
      </c>
    </row>
    <row r="317" spans="1:16" ht="15" x14ac:dyDescent="0.2">
      <c r="A317" s="14" t="s">
        <v>10</v>
      </c>
      <c r="B317" s="14" t="s">
        <v>467</v>
      </c>
      <c r="C317" s="14" t="s">
        <v>468</v>
      </c>
      <c r="D317" s="14" t="s">
        <v>74</v>
      </c>
      <c r="E317" s="15">
        <v>1500</v>
      </c>
      <c r="F317" s="14"/>
      <c r="G317" s="16">
        <v>5.2</v>
      </c>
      <c r="H317" s="17">
        <v>9.4037615046018621E-3</v>
      </c>
      <c r="I317" s="18">
        <f t="shared" si="23"/>
        <v>5.2</v>
      </c>
      <c r="J317" s="32"/>
      <c r="K317" s="29">
        <f t="shared" si="24"/>
        <v>5.2</v>
      </c>
      <c r="N317" s="19">
        <f t="shared" si="25"/>
        <v>0</v>
      </c>
      <c r="O317" s="4">
        <f t="shared" si="22"/>
        <v>0</v>
      </c>
      <c r="P317" s="4">
        <f t="shared" si="26"/>
        <v>0</v>
      </c>
    </row>
    <row r="318" spans="1:16" ht="15" x14ac:dyDescent="0.2">
      <c r="A318" s="20" t="s">
        <v>10</v>
      </c>
      <c r="B318" s="20" t="s">
        <v>469</v>
      </c>
      <c r="C318" s="20" t="s">
        <v>470</v>
      </c>
      <c r="D318" s="20" t="s">
        <v>74</v>
      </c>
      <c r="E318" s="21">
        <v>1000</v>
      </c>
      <c r="F318" s="20"/>
      <c r="G318" s="16">
        <v>5.2</v>
      </c>
      <c r="H318" s="17">
        <v>6.602641056422583E-3</v>
      </c>
      <c r="I318" s="18">
        <f t="shared" si="23"/>
        <v>5.2</v>
      </c>
      <c r="J318" s="32"/>
      <c r="K318" s="29">
        <f t="shared" si="24"/>
        <v>5.2</v>
      </c>
      <c r="N318" s="19">
        <f t="shared" si="25"/>
        <v>0</v>
      </c>
      <c r="O318" s="4">
        <f t="shared" si="22"/>
        <v>0</v>
      </c>
      <c r="P318" s="4">
        <f t="shared" si="26"/>
        <v>0</v>
      </c>
    </row>
    <row r="319" spans="1:16" ht="15" x14ac:dyDescent="0.2">
      <c r="A319" s="14" t="s">
        <v>10</v>
      </c>
      <c r="B319" s="14" t="s">
        <v>471</v>
      </c>
      <c r="C319" s="14" t="s">
        <v>470</v>
      </c>
      <c r="D319" s="14" t="s">
        <v>74</v>
      </c>
      <c r="E319" s="15">
        <v>1500</v>
      </c>
      <c r="F319" s="14"/>
      <c r="G319" s="16">
        <v>6</v>
      </c>
      <c r="H319" s="17">
        <v>5.2020808323329443E-3</v>
      </c>
      <c r="I319" s="18">
        <f t="shared" si="23"/>
        <v>6</v>
      </c>
      <c r="J319" s="32"/>
      <c r="K319" s="29">
        <f t="shared" si="24"/>
        <v>6</v>
      </c>
      <c r="N319" s="19">
        <f t="shared" si="25"/>
        <v>0</v>
      </c>
      <c r="O319" s="4">
        <f t="shared" si="22"/>
        <v>0</v>
      </c>
      <c r="P319" s="4">
        <f t="shared" si="26"/>
        <v>0</v>
      </c>
    </row>
    <row r="320" spans="1:16" ht="15" x14ac:dyDescent="0.2">
      <c r="A320" s="20" t="s">
        <v>10</v>
      </c>
      <c r="B320" s="20" t="s">
        <v>472</v>
      </c>
      <c r="C320" s="20" t="s">
        <v>85</v>
      </c>
      <c r="D320" s="20" t="s">
        <v>40</v>
      </c>
      <c r="E320" s="21">
        <v>1</v>
      </c>
      <c r="F320" s="20" t="s">
        <v>473</v>
      </c>
      <c r="G320" s="16">
        <v>3.6</v>
      </c>
      <c r="H320" s="17">
        <v>4.801920768307333E-3</v>
      </c>
      <c r="I320" s="18">
        <f t="shared" si="23"/>
        <v>3.6</v>
      </c>
      <c r="J320" s="32"/>
      <c r="K320" s="29">
        <f t="shared" si="24"/>
        <v>3.6</v>
      </c>
      <c r="N320" s="19">
        <f t="shared" si="25"/>
        <v>0</v>
      </c>
      <c r="O320" s="4">
        <f t="shared" si="22"/>
        <v>0</v>
      </c>
      <c r="P320" s="4">
        <f t="shared" si="26"/>
        <v>0</v>
      </c>
    </row>
    <row r="321" spans="1:16" ht="15" x14ac:dyDescent="0.2">
      <c r="A321" s="14" t="s">
        <v>10</v>
      </c>
      <c r="B321" s="14" t="s">
        <v>474</v>
      </c>
      <c r="C321" s="14" t="s">
        <v>36</v>
      </c>
      <c r="D321" s="14" t="s">
        <v>30</v>
      </c>
      <c r="E321" s="15">
        <v>200</v>
      </c>
      <c r="F321" s="24"/>
      <c r="G321" s="16">
        <v>19.899999999999999</v>
      </c>
      <c r="H321" s="17">
        <v>3.0012004801920835E-3</v>
      </c>
      <c r="I321" s="18">
        <f t="shared" si="23"/>
        <v>19.899999999999999</v>
      </c>
      <c r="J321" s="32"/>
      <c r="K321" s="29">
        <f t="shared" si="24"/>
        <v>19.899999999999999</v>
      </c>
      <c r="N321" s="19">
        <f t="shared" si="25"/>
        <v>0</v>
      </c>
      <c r="O321" s="4">
        <f t="shared" si="22"/>
        <v>0</v>
      </c>
      <c r="P321" s="4">
        <f t="shared" si="26"/>
        <v>0</v>
      </c>
    </row>
    <row r="322" spans="1:16" ht="15" x14ac:dyDescent="0.2">
      <c r="A322" s="20" t="s">
        <v>10</v>
      </c>
      <c r="B322" s="20" t="s">
        <v>475</v>
      </c>
      <c r="C322" s="20" t="s">
        <v>476</v>
      </c>
      <c r="D322" s="20" t="s">
        <v>74</v>
      </c>
      <c r="E322" s="21">
        <v>2000</v>
      </c>
      <c r="F322" s="20"/>
      <c r="G322" s="16">
        <v>23</v>
      </c>
      <c r="H322" s="17">
        <v>3.0012004801920835E-3</v>
      </c>
      <c r="I322" s="18">
        <f t="shared" si="23"/>
        <v>23</v>
      </c>
      <c r="J322" s="32"/>
      <c r="K322" s="29">
        <f t="shared" si="24"/>
        <v>23</v>
      </c>
      <c r="N322" s="19">
        <f t="shared" si="25"/>
        <v>0</v>
      </c>
      <c r="O322" s="4">
        <f t="shared" si="22"/>
        <v>0</v>
      </c>
      <c r="P322" s="4">
        <f t="shared" si="26"/>
        <v>0</v>
      </c>
    </row>
    <row r="323" spans="1:16" ht="28.5" x14ac:dyDescent="0.2">
      <c r="A323" s="14" t="s">
        <v>10</v>
      </c>
      <c r="B323" s="14" t="s">
        <v>477</v>
      </c>
      <c r="C323" s="14" t="s">
        <v>464</v>
      </c>
      <c r="D323" s="14" t="s">
        <v>74</v>
      </c>
      <c r="E323" s="15">
        <v>300</v>
      </c>
      <c r="F323" s="14"/>
      <c r="G323" s="16">
        <v>4.5</v>
      </c>
      <c r="H323" s="17">
        <v>3.0012004801920835E-3</v>
      </c>
      <c r="I323" s="18">
        <f t="shared" si="23"/>
        <v>4.5</v>
      </c>
      <c r="J323" s="32"/>
      <c r="K323" s="29">
        <f t="shared" si="24"/>
        <v>4.5</v>
      </c>
      <c r="N323" s="19">
        <f t="shared" si="25"/>
        <v>0</v>
      </c>
      <c r="O323" s="4">
        <f t="shared" si="22"/>
        <v>0</v>
      </c>
      <c r="P323" s="4">
        <f t="shared" si="26"/>
        <v>0</v>
      </c>
    </row>
    <row r="324" spans="1:16" ht="15" x14ac:dyDescent="0.2">
      <c r="A324" s="20" t="s">
        <v>10</v>
      </c>
      <c r="B324" s="20" t="s">
        <v>478</v>
      </c>
      <c r="C324" s="20" t="s">
        <v>36</v>
      </c>
      <c r="D324" s="20" t="s">
        <v>30</v>
      </c>
      <c r="E324" s="21">
        <v>100</v>
      </c>
      <c r="F324" s="23"/>
      <c r="G324" s="16">
        <v>9</v>
      </c>
      <c r="H324" s="17">
        <v>2.8011204481792778E-3</v>
      </c>
      <c r="I324" s="18">
        <f t="shared" si="23"/>
        <v>9</v>
      </c>
      <c r="J324" s="32"/>
      <c r="K324" s="29">
        <f t="shared" si="24"/>
        <v>9</v>
      </c>
      <c r="N324" s="19">
        <f t="shared" si="25"/>
        <v>0</v>
      </c>
      <c r="O324" s="4">
        <f t="shared" si="22"/>
        <v>0</v>
      </c>
      <c r="P324" s="4">
        <f t="shared" si="26"/>
        <v>0</v>
      </c>
    </row>
    <row r="325" spans="1:16" ht="15" x14ac:dyDescent="0.2">
      <c r="A325" s="20" t="s">
        <v>10</v>
      </c>
      <c r="B325" s="20" t="s">
        <v>481</v>
      </c>
      <c r="C325" s="20" t="s">
        <v>462</v>
      </c>
      <c r="D325" s="20" t="s">
        <v>40</v>
      </c>
      <c r="E325" s="21">
        <v>1</v>
      </c>
      <c r="F325" s="20"/>
      <c r="G325" s="16">
        <v>2.4</v>
      </c>
      <c r="H325" s="17">
        <f>0.220088035214086%+0.0400160064025611%</f>
        <v>2.6010404161664709E-3</v>
      </c>
      <c r="I325" s="18">
        <f t="shared" si="23"/>
        <v>2.4</v>
      </c>
      <c r="J325" s="32"/>
      <c r="K325" s="29">
        <f t="shared" si="24"/>
        <v>2.4</v>
      </c>
      <c r="N325" s="19">
        <f t="shared" si="25"/>
        <v>0</v>
      </c>
      <c r="O325" s="4">
        <f t="shared" si="22"/>
        <v>0</v>
      </c>
      <c r="P325" s="4">
        <f t="shared" si="26"/>
        <v>0</v>
      </c>
    </row>
    <row r="326" spans="1:16" ht="15" x14ac:dyDescent="0.2">
      <c r="A326" s="14" t="s">
        <v>10</v>
      </c>
      <c r="B326" s="14" t="s">
        <v>479</v>
      </c>
      <c r="C326" s="14" t="s">
        <v>480</v>
      </c>
      <c r="D326" s="14" t="s">
        <v>74</v>
      </c>
      <c r="E326" s="15">
        <v>1500</v>
      </c>
      <c r="F326" s="14"/>
      <c r="G326" s="16">
        <v>3.1</v>
      </c>
      <c r="H326" s="17">
        <v>2.4009603841536665E-3</v>
      </c>
      <c r="I326" s="18">
        <f t="shared" si="23"/>
        <v>3.1</v>
      </c>
      <c r="J326" s="32"/>
      <c r="K326" s="29">
        <f t="shared" si="24"/>
        <v>3.1</v>
      </c>
      <c r="N326" s="19">
        <f t="shared" si="25"/>
        <v>0</v>
      </c>
      <c r="O326" s="4">
        <f t="shared" si="22"/>
        <v>0</v>
      </c>
      <c r="P326" s="4">
        <f t="shared" si="26"/>
        <v>0</v>
      </c>
    </row>
    <row r="327" spans="1:16" ht="15" x14ac:dyDescent="0.2">
      <c r="A327" s="20" t="s">
        <v>10</v>
      </c>
      <c r="B327" s="20" t="s">
        <v>482</v>
      </c>
      <c r="C327" s="20" t="s">
        <v>483</v>
      </c>
      <c r="D327" s="20" t="s">
        <v>74</v>
      </c>
      <c r="E327" s="21">
        <v>1500</v>
      </c>
      <c r="F327" s="20"/>
      <c r="G327" s="16">
        <v>4.7</v>
      </c>
      <c r="H327" s="17">
        <v>1.9007603041216528E-3</v>
      </c>
      <c r="I327" s="18">
        <f t="shared" si="23"/>
        <v>4.7</v>
      </c>
      <c r="J327" s="32"/>
      <c r="K327" s="29">
        <f t="shared" si="24"/>
        <v>4.7</v>
      </c>
      <c r="N327" s="19">
        <f t="shared" si="25"/>
        <v>0</v>
      </c>
      <c r="O327" s="4">
        <f t="shared" si="22"/>
        <v>0</v>
      </c>
      <c r="P327" s="4">
        <f t="shared" si="26"/>
        <v>0</v>
      </c>
    </row>
    <row r="328" spans="1:16" ht="15" x14ac:dyDescent="0.2">
      <c r="A328" s="14" t="s">
        <v>10</v>
      </c>
      <c r="B328" s="14" t="s">
        <v>484</v>
      </c>
      <c r="C328" s="14" t="s">
        <v>485</v>
      </c>
      <c r="D328" s="14" t="s">
        <v>445</v>
      </c>
      <c r="E328" s="15">
        <v>100</v>
      </c>
      <c r="F328" s="24"/>
      <c r="G328" s="16">
        <v>13.3</v>
      </c>
      <c r="H328" s="17">
        <v>1.9007603041216528E-3</v>
      </c>
      <c r="I328" s="18">
        <f t="shared" si="23"/>
        <v>13.3</v>
      </c>
      <c r="J328" s="32"/>
      <c r="K328" s="29">
        <f t="shared" si="24"/>
        <v>13.3</v>
      </c>
      <c r="N328" s="19">
        <f t="shared" si="25"/>
        <v>0</v>
      </c>
      <c r="O328" s="4">
        <f t="shared" si="22"/>
        <v>0</v>
      </c>
      <c r="P328" s="4">
        <f t="shared" si="26"/>
        <v>0</v>
      </c>
    </row>
    <row r="329" spans="1:16" ht="28.5" x14ac:dyDescent="0.2">
      <c r="A329" s="14" t="s">
        <v>10</v>
      </c>
      <c r="B329" s="14" t="s">
        <v>486</v>
      </c>
      <c r="C329" s="14" t="s">
        <v>464</v>
      </c>
      <c r="D329" s="14" t="s">
        <v>74</v>
      </c>
      <c r="E329" s="15">
        <v>500</v>
      </c>
      <c r="F329" s="14" t="s">
        <v>473</v>
      </c>
      <c r="G329" s="16">
        <v>5.7</v>
      </c>
      <c r="H329" s="17">
        <v>1.6006402561024446E-3</v>
      </c>
      <c r="I329" s="18">
        <f t="shared" si="23"/>
        <v>5.7</v>
      </c>
      <c r="J329" s="32"/>
      <c r="K329" s="29">
        <f t="shared" si="24"/>
        <v>5.7</v>
      </c>
      <c r="N329" s="19">
        <f t="shared" si="25"/>
        <v>0</v>
      </c>
      <c r="O329" s="4">
        <f t="shared" si="22"/>
        <v>0</v>
      </c>
      <c r="P329" s="4">
        <f t="shared" si="26"/>
        <v>0</v>
      </c>
    </row>
    <row r="330" spans="1:16" ht="15" x14ac:dyDescent="0.2">
      <c r="A330" s="20" t="s">
        <v>10</v>
      </c>
      <c r="B330" s="20" t="s">
        <v>487</v>
      </c>
      <c r="C330" s="20" t="s">
        <v>488</v>
      </c>
      <c r="D330" s="20" t="s">
        <v>74</v>
      </c>
      <c r="E330" s="21">
        <v>500</v>
      </c>
      <c r="F330" s="20"/>
      <c r="G330" s="16">
        <v>2.2999999999999998</v>
      </c>
      <c r="H330" s="17">
        <v>1.1004401760704306E-3</v>
      </c>
      <c r="I330" s="18">
        <f t="shared" si="23"/>
        <v>2.2999999999999998</v>
      </c>
      <c r="J330" s="32"/>
      <c r="K330" s="29">
        <f t="shared" si="24"/>
        <v>2.2999999999999998</v>
      </c>
      <c r="N330" s="19">
        <f t="shared" si="25"/>
        <v>0</v>
      </c>
      <c r="O330" s="4">
        <f t="shared" si="22"/>
        <v>0</v>
      </c>
      <c r="P330" s="4">
        <f t="shared" si="26"/>
        <v>0</v>
      </c>
    </row>
    <row r="331" spans="1:16" ht="15" x14ac:dyDescent="0.2">
      <c r="A331" s="14" t="s">
        <v>10</v>
      </c>
      <c r="B331" s="14" t="s">
        <v>489</v>
      </c>
      <c r="C331" s="14" t="s">
        <v>488</v>
      </c>
      <c r="D331" s="14" t="s">
        <v>74</v>
      </c>
      <c r="E331" s="15">
        <v>1500</v>
      </c>
      <c r="F331" s="14"/>
      <c r="G331" s="16">
        <v>6.6</v>
      </c>
      <c r="H331" s="17">
        <v>1.1004401760704306E-3</v>
      </c>
      <c r="I331" s="18">
        <f t="shared" si="23"/>
        <v>6.6</v>
      </c>
      <c r="J331" s="32"/>
      <c r="K331" s="29">
        <f t="shared" si="24"/>
        <v>6.6</v>
      </c>
      <c r="N331" s="19">
        <f t="shared" si="25"/>
        <v>0</v>
      </c>
      <c r="O331" s="4">
        <f t="shared" si="22"/>
        <v>0</v>
      </c>
      <c r="P331" s="4">
        <f t="shared" si="26"/>
        <v>0</v>
      </c>
    </row>
    <row r="332" spans="1:16" ht="15" x14ac:dyDescent="0.2">
      <c r="A332" s="20" t="s">
        <v>10</v>
      </c>
      <c r="B332" s="20" t="s">
        <v>490</v>
      </c>
      <c r="C332" s="20" t="s">
        <v>36</v>
      </c>
      <c r="D332" s="20" t="s">
        <v>30</v>
      </c>
      <c r="E332" s="21">
        <v>200</v>
      </c>
      <c r="F332" s="23"/>
      <c r="G332" s="16">
        <v>24.4</v>
      </c>
      <c r="H332" s="17">
        <v>1.1004401760704306E-3</v>
      </c>
      <c r="I332" s="18">
        <f t="shared" si="23"/>
        <v>24.4</v>
      </c>
      <c r="J332" s="32"/>
      <c r="K332" s="29">
        <f t="shared" si="24"/>
        <v>24.4</v>
      </c>
      <c r="N332" s="19">
        <f t="shared" si="25"/>
        <v>0</v>
      </c>
      <c r="O332" s="4">
        <f t="shared" si="22"/>
        <v>0</v>
      </c>
      <c r="P332" s="4">
        <f t="shared" si="26"/>
        <v>0</v>
      </c>
    </row>
    <row r="333" spans="1:16" ht="15" x14ac:dyDescent="0.2">
      <c r="A333" s="14" t="s">
        <v>10</v>
      </c>
      <c r="B333" s="14" t="s">
        <v>491</v>
      </c>
      <c r="C333" s="14" t="s">
        <v>466</v>
      </c>
      <c r="D333" s="14" t="s">
        <v>74</v>
      </c>
      <c r="E333" s="15">
        <v>500</v>
      </c>
      <c r="F333" s="14" t="s">
        <v>473</v>
      </c>
      <c r="G333" s="16">
        <v>4.3</v>
      </c>
      <c r="H333" s="17">
        <v>7.0028011204481945E-4</v>
      </c>
      <c r="I333" s="18">
        <f t="shared" si="23"/>
        <v>4.3</v>
      </c>
      <c r="J333" s="32"/>
      <c r="K333" s="29">
        <f t="shared" si="24"/>
        <v>4.3</v>
      </c>
      <c r="N333" s="19">
        <f t="shared" si="25"/>
        <v>0</v>
      </c>
      <c r="O333" s="4">
        <f t="shared" si="22"/>
        <v>0</v>
      </c>
      <c r="P333" s="4">
        <f t="shared" si="26"/>
        <v>0</v>
      </c>
    </row>
    <row r="334" spans="1:16" ht="15" x14ac:dyDescent="0.2">
      <c r="A334" s="14" t="s">
        <v>10</v>
      </c>
      <c r="B334" s="14" t="s">
        <v>492</v>
      </c>
      <c r="C334" s="14" t="s">
        <v>488</v>
      </c>
      <c r="D334" s="14" t="s">
        <v>74</v>
      </c>
      <c r="E334" s="15">
        <v>250</v>
      </c>
      <c r="F334" s="14" t="s">
        <v>473</v>
      </c>
      <c r="G334" s="16">
        <v>3.3</v>
      </c>
      <c r="H334" s="17">
        <v>6.0024009603841663E-4</v>
      </c>
      <c r="I334" s="18">
        <f t="shared" si="23"/>
        <v>3.3</v>
      </c>
      <c r="J334" s="32"/>
      <c r="K334" s="29">
        <f t="shared" si="24"/>
        <v>3.3</v>
      </c>
      <c r="N334" s="19">
        <f t="shared" si="25"/>
        <v>0</v>
      </c>
      <c r="O334" s="4">
        <f t="shared" si="22"/>
        <v>0</v>
      </c>
      <c r="P334" s="4">
        <f t="shared" si="26"/>
        <v>0</v>
      </c>
    </row>
    <row r="335" spans="1:16" ht="15" x14ac:dyDescent="0.2">
      <c r="A335" s="20" t="s">
        <v>10</v>
      </c>
      <c r="B335" s="20" t="s">
        <v>493</v>
      </c>
      <c r="C335" s="20" t="s">
        <v>494</v>
      </c>
      <c r="D335" s="20" t="s">
        <v>74</v>
      </c>
      <c r="E335" s="21">
        <v>500</v>
      </c>
      <c r="F335" s="20"/>
      <c r="G335" s="16">
        <v>4.5999999999999996</v>
      </c>
      <c r="H335" s="17">
        <v>6.0024009603841663E-4</v>
      </c>
      <c r="I335" s="18">
        <f t="shared" si="23"/>
        <v>4.5999999999999996</v>
      </c>
      <c r="J335" s="32"/>
      <c r="K335" s="29">
        <f t="shared" si="24"/>
        <v>4.5999999999999996</v>
      </c>
      <c r="N335" s="19">
        <f t="shared" si="25"/>
        <v>0</v>
      </c>
      <c r="O335" s="4">
        <f t="shared" ref="O335:O396" si="27">+N335*H335</f>
        <v>0</v>
      </c>
      <c r="P335" s="4">
        <f t="shared" si="26"/>
        <v>0</v>
      </c>
    </row>
    <row r="336" spans="1:16" ht="15" x14ac:dyDescent="0.2">
      <c r="A336" s="20" t="s">
        <v>10</v>
      </c>
      <c r="B336" s="20" t="s">
        <v>495</v>
      </c>
      <c r="C336" s="20"/>
      <c r="D336" s="20" t="s">
        <v>103</v>
      </c>
      <c r="E336" s="27">
        <v>0.5</v>
      </c>
      <c r="F336" s="23"/>
      <c r="G336" s="16">
        <v>8.6</v>
      </c>
      <c r="H336" s="17">
        <v>3.0012004801920831E-4</v>
      </c>
      <c r="I336" s="18">
        <f t="shared" si="23"/>
        <v>8.6</v>
      </c>
      <c r="J336" s="32"/>
      <c r="K336" s="29">
        <f t="shared" si="24"/>
        <v>8.6</v>
      </c>
      <c r="N336" s="19">
        <f t="shared" si="25"/>
        <v>0</v>
      </c>
      <c r="O336" s="4">
        <f t="shared" si="27"/>
        <v>0</v>
      </c>
      <c r="P336" s="4">
        <f t="shared" si="26"/>
        <v>0</v>
      </c>
    </row>
    <row r="337" spans="1:16" ht="15" x14ac:dyDescent="0.2">
      <c r="A337" s="14" t="s">
        <v>10</v>
      </c>
      <c r="B337" s="14" t="s">
        <v>496</v>
      </c>
      <c r="C337" s="14" t="s">
        <v>497</v>
      </c>
      <c r="D337" s="14" t="s">
        <v>74</v>
      </c>
      <c r="E337" s="15">
        <v>591</v>
      </c>
      <c r="F337" s="14" t="s">
        <v>473</v>
      </c>
      <c r="G337" s="16">
        <v>9.1999999999999993</v>
      </c>
      <c r="H337" s="17">
        <v>3.0012004801920831E-4</v>
      </c>
      <c r="I337" s="18">
        <f t="shared" ref="I337:I400" si="28">+G337</f>
        <v>9.1999999999999993</v>
      </c>
      <c r="J337" s="32"/>
      <c r="K337" s="29">
        <f t="shared" ref="K337:K400" si="29">ROUND(G337*(1-P337),1)</f>
        <v>9.1999999999999993</v>
      </c>
      <c r="N337" s="19">
        <f t="shared" ref="N337:N400" si="30">ROUND(+(G337-I337)/G337,6)</f>
        <v>0</v>
      </c>
      <c r="O337" s="4">
        <f t="shared" si="27"/>
        <v>0</v>
      </c>
      <c r="P337" s="4">
        <f t="shared" ref="P337:P400" si="31">VLOOKUP(A337,$A$2:$C$10,3)</f>
        <v>0</v>
      </c>
    </row>
    <row r="338" spans="1:16" ht="15" x14ac:dyDescent="0.2">
      <c r="A338" s="20" t="s">
        <v>10</v>
      </c>
      <c r="B338" s="20" t="s">
        <v>498</v>
      </c>
      <c r="C338" s="20" t="s">
        <v>494</v>
      </c>
      <c r="D338" s="20" t="s">
        <v>74</v>
      </c>
      <c r="E338" s="21">
        <v>1000</v>
      </c>
      <c r="F338" s="20"/>
      <c r="G338" s="16">
        <v>6.9</v>
      </c>
      <c r="H338" s="17">
        <v>3.0012004801920831E-4</v>
      </c>
      <c r="I338" s="18">
        <f t="shared" si="28"/>
        <v>6.9</v>
      </c>
      <c r="J338" s="32"/>
      <c r="K338" s="29">
        <f t="shared" si="29"/>
        <v>6.9</v>
      </c>
      <c r="N338" s="19">
        <f t="shared" si="30"/>
        <v>0</v>
      </c>
      <c r="O338" s="4">
        <f t="shared" si="27"/>
        <v>0</v>
      </c>
      <c r="P338" s="4">
        <f t="shared" si="31"/>
        <v>0</v>
      </c>
    </row>
    <row r="339" spans="1:16" ht="28.5" x14ac:dyDescent="0.2">
      <c r="A339" s="20" t="s">
        <v>10</v>
      </c>
      <c r="B339" s="20" t="s">
        <v>499</v>
      </c>
      <c r="C339" s="20" t="s">
        <v>488</v>
      </c>
      <c r="D339" s="20" t="s">
        <v>74</v>
      </c>
      <c r="E339" s="21">
        <v>330</v>
      </c>
      <c r="F339" s="20" t="s">
        <v>500</v>
      </c>
      <c r="G339" s="16">
        <v>2.9</v>
      </c>
      <c r="H339" s="17">
        <v>2.00080032012806E-4</v>
      </c>
      <c r="I339" s="18">
        <f t="shared" si="28"/>
        <v>2.9</v>
      </c>
      <c r="J339" s="32"/>
      <c r="K339" s="29">
        <f t="shared" si="29"/>
        <v>2.9</v>
      </c>
      <c r="N339" s="19">
        <f t="shared" si="30"/>
        <v>0</v>
      </c>
      <c r="O339" s="4">
        <f t="shared" si="27"/>
        <v>0</v>
      </c>
      <c r="P339" s="4">
        <f t="shared" si="31"/>
        <v>0</v>
      </c>
    </row>
    <row r="340" spans="1:16" ht="15" x14ac:dyDescent="0.2">
      <c r="A340" s="14" t="s">
        <v>10</v>
      </c>
      <c r="B340" s="14" t="s">
        <v>501</v>
      </c>
      <c r="C340" s="14" t="s">
        <v>468</v>
      </c>
      <c r="D340" s="14" t="s">
        <v>74</v>
      </c>
      <c r="E340" s="15">
        <v>500</v>
      </c>
      <c r="F340" s="14" t="s">
        <v>473</v>
      </c>
      <c r="G340" s="16">
        <v>5.7</v>
      </c>
      <c r="H340" s="17">
        <v>2.0008003201280557E-4</v>
      </c>
      <c r="I340" s="18">
        <f t="shared" si="28"/>
        <v>5.7</v>
      </c>
      <c r="J340" s="32"/>
      <c r="K340" s="29">
        <f t="shared" si="29"/>
        <v>5.7</v>
      </c>
      <c r="N340" s="19">
        <f t="shared" si="30"/>
        <v>0</v>
      </c>
      <c r="O340" s="4">
        <f t="shared" si="27"/>
        <v>0</v>
      </c>
      <c r="P340" s="4">
        <f t="shared" si="31"/>
        <v>0</v>
      </c>
    </row>
    <row r="341" spans="1:16" ht="15" x14ac:dyDescent="0.2">
      <c r="A341" s="20" t="s">
        <v>10</v>
      </c>
      <c r="B341" s="20" t="s">
        <v>502</v>
      </c>
      <c r="C341" s="20" t="s">
        <v>488</v>
      </c>
      <c r="D341" s="20" t="s">
        <v>103</v>
      </c>
      <c r="E341" s="27">
        <v>1.5</v>
      </c>
      <c r="F341" s="23"/>
      <c r="G341" s="16">
        <v>6.1</v>
      </c>
      <c r="H341" s="17">
        <v>1.0004001600640278E-4</v>
      </c>
      <c r="I341" s="18">
        <f t="shared" si="28"/>
        <v>6.1</v>
      </c>
      <c r="J341" s="32"/>
      <c r="K341" s="29">
        <f t="shared" si="29"/>
        <v>6.1</v>
      </c>
      <c r="N341" s="19">
        <f t="shared" si="30"/>
        <v>0</v>
      </c>
      <c r="O341" s="4">
        <f t="shared" si="27"/>
        <v>0</v>
      </c>
      <c r="P341" s="4">
        <f t="shared" si="31"/>
        <v>0</v>
      </c>
    </row>
    <row r="342" spans="1:16" ht="28.5" x14ac:dyDescent="0.2">
      <c r="A342" s="14" t="s">
        <v>10</v>
      </c>
      <c r="B342" s="14" t="s">
        <v>503</v>
      </c>
      <c r="C342" s="14" t="s">
        <v>488</v>
      </c>
      <c r="D342" s="14" t="s">
        <v>103</v>
      </c>
      <c r="E342" s="26">
        <v>1.5</v>
      </c>
      <c r="F342" s="24"/>
      <c r="G342" s="16">
        <v>6.6</v>
      </c>
      <c r="H342" s="17">
        <v>1.0004001600640278E-4</v>
      </c>
      <c r="I342" s="18">
        <f t="shared" si="28"/>
        <v>6.6</v>
      </c>
      <c r="J342" s="32"/>
      <c r="K342" s="29">
        <f t="shared" si="29"/>
        <v>6.6</v>
      </c>
      <c r="N342" s="19">
        <f t="shared" si="30"/>
        <v>0</v>
      </c>
      <c r="O342" s="4">
        <f t="shared" si="27"/>
        <v>0</v>
      </c>
      <c r="P342" s="4">
        <f t="shared" si="31"/>
        <v>0</v>
      </c>
    </row>
    <row r="343" spans="1:16" ht="15" x14ac:dyDescent="0.2">
      <c r="A343" s="20" t="s">
        <v>10</v>
      </c>
      <c r="B343" s="20" t="s">
        <v>504</v>
      </c>
      <c r="C343" s="20" t="s">
        <v>505</v>
      </c>
      <c r="D343" s="20" t="s">
        <v>74</v>
      </c>
      <c r="E343" s="21">
        <v>240</v>
      </c>
      <c r="F343" s="20"/>
      <c r="G343" s="16">
        <v>3.3</v>
      </c>
      <c r="H343" s="17">
        <v>1.0004001600640278E-4</v>
      </c>
      <c r="I343" s="18">
        <f t="shared" si="28"/>
        <v>3.3</v>
      </c>
      <c r="J343" s="32"/>
      <c r="K343" s="29">
        <f t="shared" si="29"/>
        <v>3.3</v>
      </c>
      <c r="N343" s="19">
        <f t="shared" si="30"/>
        <v>0</v>
      </c>
      <c r="O343" s="4">
        <f t="shared" si="27"/>
        <v>0</v>
      </c>
      <c r="P343" s="4">
        <f t="shared" si="31"/>
        <v>0</v>
      </c>
    </row>
    <row r="344" spans="1:16" ht="15" x14ac:dyDescent="0.2">
      <c r="A344" s="14" t="s">
        <v>10</v>
      </c>
      <c r="B344" s="14" t="s">
        <v>506</v>
      </c>
      <c r="C344" s="14" t="s">
        <v>507</v>
      </c>
      <c r="D344" s="14" t="s">
        <v>508</v>
      </c>
      <c r="E344" s="15">
        <v>300</v>
      </c>
      <c r="F344" s="24"/>
      <c r="G344" s="16">
        <v>8.8000000000000007</v>
      </c>
      <c r="H344" s="17">
        <v>1.0004001600640278E-4</v>
      </c>
      <c r="I344" s="18">
        <f t="shared" si="28"/>
        <v>8.8000000000000007</v>
      </c>
      <c r="J344" s="32"/>
      <c r="K344" s="29">
        <f t="shared" si="29"/>
        <v>8.8000000000000007</v>
      </c>
      <c r="N344" s="19">
        <f t="shared" si="30"/>
        <v>0</v>
      </c>
      <c r="O344" s="4">
        <f t="shared" si="27"/>
        <v>0</v>
      </c>
      <c r="P344" s="4">
        <f t="shared" si="31"/>
        <v>0</v>
      </c>
    </row>
    <row r="345" spans="1:16" ht="15" x14ac:dyDescent="0.2">
      <c r="A345" s="14" t="s">
        <v>10</v>
      </c>
      <c r="B345" s="14" t="s">
        <v>509</v>
      </c>
      <c r="C345" s="14" t="s">
        <v>483</v>
      </c>
      <c r="D345" s="14" t="s">
        <v>74</v>
      </c>
      <c r="E345" s="15">
        <v>300</v>
      </c>
      <c r="F345" s="14"/>
      <c r="G345" s="16">
        <v>3.6</v>
      </c>
      <c r="H345" s="17">
        <v>0</v>
      </c>
      <c r="I345" s="18">
        <f t="shared" si="28"/>
        <v>3.6</v>
      </c>
      <c r="J345" s="32"/>
      <c r="K345" s="29">
        <f t="shared" si="29"/>
        <v>3.6</v>
      </c>
      <c r="N345" s="19">
        <f t="shared" si="30"/>
        <v>0</v>
      </c>
      <c r="O345" s="4">
        <f t="shared" si="27"/>
        <v>0</v>
      </c>
      <c r="P345" s="4">
        <f t="shared" si="31"/>
        <v>0</v>
      </c>
    </row>
    <row r="346" spans="1:16" ht="15" x14ac:dyDescent="0.2">
      <c r="A346" s="14" t="s">
        <v>11</v>
      </c>
      <c r="B346" s="14" t="s">
        <v>512</v>
      </c>
      <c r="C346" s="14"/>
      <c r="D346" s="14" t="s">
        <v>40</v>
      </c>
      <c r="E346" s="15">
        <v>1</v>
      </c>
      <c r="F346" s="24"/>
      <c r="G346" s="16">
        <v>7.9</v>
      </c>
      <c r="H346" s="17">
        <v>7.6030412164866112E-3</v>
      </c>
      <c r="I346" s="18">
        <f t="shared" si="28"/>
        <v>7.9</v>
      </c>
      <c r="J346" s="48">
        <f>+C8</f>
        <v>0</v>
      </c>
      <c r="K346" s="29">
        <f t="shared" si="29"/>
        <v>7.9</v>
      </c>
      <c r="N346" s="19">
        <f t="shared" si="30"/>
        <v>0</v>
      </c>
      <c r="O346" s="4">
        <f t="shared" si="27"/>
        <v>0</v>
      </c>
      <c r="P346" s="4">
        <f t="shared" si="31"/>
        <v>0</v>
      </c>
    </row>
    <row r="347" spans="1:16" ht="15" x14ac:dyDescent="0.2">
      <c r="A347" s="20" t="s">
        <v>11</v>
      </c>
      <c r="B347" s="20" t="s">
        <v>513</v>
      </c>
      <c r="C347" s="20" t="s">
        <v>514</v>
      </c>
      <c r="D347" s="20" t="s">
        <v>30</v>
      </c>
      <c r="E347" s="21">
        <v>170</v>
      </c>
      <c r="F347" s="20"/>
      <c r="G347" s="16">
        <v>15.6</v>
      </c>
      <c r="H347" s="17">
        <v>6.3025210084033754E-3</v>
      </c>
      <c r="I347" s="18">
        <f t="shared" si="28"/>
        <v>15.6</v>
      </c>
      <c r="J347" s="48"/>
      <c r="K347" s="29">
        <f t="shared" si="29"/>
        <v>15.6</v>
      </c>
      <c r="N347" s="19">
        <f t="shared" si="30"/>
        <v>0</v>
      </c>
      <c r="O347" s="4">
        <f t="shared" si="27"/>
        <v>0</v>
      </c>
      <c r="P347" s="4">
        <f t="shared" si="31"/>
        <v>0</v>
      </c>
    </row>
    <row r="348" spans="1:16" ht="15" x14ac:dyDescent="0.2">
      <c r="A348" s="14" t="s">
        <v>11</v>
      </c>
      <c r="B348" s="14" t="s">
        <v>515</v>
      </c>
      <c r="C348" s="14" t="s">
        <v>516</v>
      </c>
      <c r="D348" s="14" t="s">
        <v>30</v>
      </c>
      <c r="E348" s="15">
        <v>170</v>
      </c>
      <c r="F348" s="14"/>
      <c r="G348" s="16">
        <v>17.399999999999999</v>
      </c>
      <c r="H348" s="17">
        <v>5.8023209283713604E-3</v>
      </c>
      <c r="I348" s="18">
        <f t="shared" si="28"/>
        <v>17.399999999999999</v>
      </c>
      <c r="J348" s="48"/>
      <c r="K348" s="29">
        <f t="shared" si="29"/>
        <v>17.399999999999999</v>
      </c>
      <c r="N348" s="19">
        <f t="shared" si="30"/>
        <v>0</v>
      </c>
      <c r="O348" s="4">
        <f t="shared" si="27"/>
        <v>0</v>
      </c>
      <c r="P348" s="4">
        <f t="shared" si="31"/>
        <v>0</v>
      </c>
    </row>
    <row r="349" spans="1:16" ht="15" x14ac:dyDescent="0.2">
      <c r="A349" s="20" t="s">
        <v>11</v>
      </c>
      <c r="B349" s="20" t="s">
        <v>517</v>
      </c>
      <c r="C349" s="20" t="s">
        <v>516</v>
      </c>
      <c r="D349" s="20" t="s">
        <v>30</v>
      </c>
      <c r="E349" s="21">
        <v>170</v>
      </c>
      <c r="F349" s="20"/>
      <c r="G349" s="16">
        <v>17.600000000000001</v>
      </c>
      <c r="H349" s="17">
        <v>5.7022809123649584E-3</v>
      </c>
      <c r="I349" s="18">
        <f t="shared" si="28"/>
        <v>17.600000000000001</v>
      </c>
      <c r="J349" s="48"/>
      <c r="K349" s="29">
        <f t="shared" si="29"/>
        <v>17.600000000000001</v>
      </c>
      <c r="N349" s="19">
        <f t="shared" si="30"/>
        <v>0</v>
      </c>
      <c r="O349" s="4">
        <f t="shared" si="27"/>
        <v>0</v>
      </c>
      <c r="P349" s="4">
        <f t="shared" si="31"/>
        <v>0</v>
      </c>
    </row>
    <row r="350" spans="1:16" ht="15" x14ac:dyDescent="0.2">
      <c r="A350" s="14" t="s">
        <v>11</v>
      </c>
      <c r="B350" s="14" t="s">
        <v>518</v>
      </c>
      <c r="C350" s="14" t="s">
        <v>516</v>
      </c>
      <c r="D350" s="14" t="s">
        <v>30</v>
      </c>
      <c r="E350" s="15">
        <v>170</v>
      </c>
      <c r="F350" s="14"/>
      <c r="G350" s="16">
        <v>12.2</v>
      </c>
      <c r="H350" s="17">
        <v>3.8015206082433056E-3</v>
      </c>
      <c r="I350" s="18">
        <f t="shared" si="28"/>
        <v>12.2</v>
      </c>
      <c r="J350" s="48"/>
      <c r="K350" s="29">
        <f t="shared" si="29"/>
        <v>12.2</v>
      </c>
      <c r="N350" s="19">
        <f t="shared" si="30"/>
        <v>0</v>
      </c>
      <c r="O350" s="4">
        <f t="shared" si="27"/>
        <v>0</v>
      </c>
      <c r="P350" s="4">
        <f t="shared" si="31"/>
        <v>0</v>
      </c>
    </row>
    <row r="351" spans="1:16" ht="15" x14ac:dyDescent="0.2">
      <c r="A351" s="20" t="s">
        <v>11</v>
      </c>
      <c r="B351" s="20" t="s">
        <v>519</v>
      </c>
      <c r="C351" s="20" t="s">
        <v>520</v>
      </c>
      <c r="D351" s="20" t="s">
        <v>30</v>
      </c>
      <c r="E351" s="21">
        <v>200</v>
      </c>
      <c r="F351" s="20"/>
      <c r="G351" s="16">
        <v>12.5</v>
      </c>
      <c r="H351" s="17">
        <v>3.4013605442176943E-3</v>
      </c>
      <c r="I351" s="18">
        <f t="shared" si="28"/>
        <v>12.5</v>
      </c>
      <c r="J351" s="48"/>
      <c r="K351" s="29">
        <f t="shared" si="29"/>
        <v>12.5</v>
      </c>
      <c r="N351" s="19">
        <f t="shared" si="30"/>
        <v>0</v>
      </c>
      <c r="O351" s="4">
        <f t="shared" si="27"/>
        <v>0</v>
      </c>
      <c r="P351" s="4">
        <f t="shared" si="31"/>
        <v>0</v>
      </c>
    </row>
    <row r="352" spans="1:16" ht="15" x14ac:dyDescent="0.2">
      <c r="A352" s="14" t="s">
        <v>11</v>
      </c>
      <c r="B352" s="14" t="s">
        <v>521</v>
      </c>
      <c r="C352" s="14" t="s">
        <v>516</v>
      </c>
      <c r="D352" s="14" t="s">
        <v>30</v>
      </c>
      <c r="E352" s="15">
        <v>200</v>
      </c>
      <c r="F352" s="14"/>
      <c r="G352" s="16">
        <v>6.3</v>
      </c>
      <c r="H352" s="17">
        <v>3.2012805122048891E-3</v>
      </c>
      <c r="I352" s="18">
        <f t="shared" si="28"/>
        <v>6.3</v>
      </c>
      <c r="J352" s="48"/>
      <c r="K352" s="29">
        <f t="shared" si="29"/>
        <v>6.3</v>
      </c>
      <c r="N352" s="19">
        <f t="shared" si="30"/>
        <v>0</v>
      </c>
      <c r="O352" s="4">
        <f t="shared" si="27"/>
        <v>0</v>
      </c>
      <c r="P352" s="4">
        <f t="shared" si="31"/>
        <v>0</v>
      </c>
    </row>
    <row r="353" spans="1:16" ht="15" x14ac:dyDescent="0.2">
      <c r="A353" s="20" t="s">
        <v>11</v>
      </c>
      <c r="B353" s="20" t="s">
        <v>522</v>
      </c>
      <c r="C353" s="20" t="s">
        <v>520</v>
      </c>
      <c r="D353" s="20" t="s">
        <v>30</v>
      </c>
      <c r="E353" s="21">
        <v>200</v>
      </c>
      <c r="F353" s="20"/>
      <c r="G353" s="16">
        <v>9.1999999999999993</v>
      </c>
      <c r="H353" s="17">
        <v>2.3009203681472637E-3</v>
      </c>
      <c r="I353" s="18">
        <f t="shared" si="28"/>
        <v>9.1999999999999993</v>
      </c>
      <c r="J353" s="48"/>
      <c r="K353" s="29">
        <f t="shared" si="29"/>
        <v>9.1999999999999993</v>
      </c>
      <c r="N353" s="19">
        <f t="shared" si="30"/>
        <v>0</v>
      </c>
      <c r="O353" s="4">
        <f t="shared" si="27"/>
        <v>0</v>
      </c>
      <c r="P353" s="4">
        <f t="shared" si="31"/>
        <v>0</v>
      </c>
    </row>
    <row r="354" spans="1:16" ht="15" x14ac:dyDescent="0.2">
      <c r="A354" s="20" t="s">
        <v>11</v>
      </c>
      <c r="B354" s="20" t="s">
        <v>523</v>
      </c>
      <c r="C354" s="20" t="s">
        <v>516</v>
      </c>
      <c r="D354" s="20" t="s">
        <v>30</v>
      </c>
      <c r="E354" s="21">
        <v>200</v>
      </c>
      <c r="F354" s="20"/>
      <c r="G354" s="16">
        <v>9.3000000000000007</v>
      </c>
      <c r="H354" s="17">
        <v>2.0008003201280556E-3</v>
      </c>
      <c r="I354" s="18">
        <f t="shared" si="28"/>
        <v>9.3000000000000007</v>
      </c>
      <c r="J354" s="48"/>
      <c r="K354" s="29">
        <f t="shared" si="29"/>
        <v>9.3000000000000007</v>
      </c>
      <c r="N354" s="19">
        <f t="shared" si="30"/>
        <v>0</v>
      </c>
      <c r="O354" s="4">
        <f t="shared" si="27"/>
        <v>0</v>
      </c>
      <c r="P354" s="4">
        <f t="shared" si="31"/>
        <v>0</v>
      </c>
    </row>
    <row r="355" spans="1:16" ht="15" x14ac:dyDescent="0.2">
      <c r="A355" s="14" t="s">
        <v>11</v>
      </c>
      <c r="B355" s="14" t="s">
        <v>524</v>
      </c>
      <c r="C355" s="14" t="s">
        <v>516</v>
      </c>
      <c r="D355" s="14" t="s">
        <v>30</v>
      </c>
      <c r="E355" s="15">
        <v>200</v>
      </c>
      <c r="F355" s="14"/>
      <c r="G355" s="16">
        <v>7</v>
      </c>
      <c r="H355" s="17">
        <v>2.0008003201280556E-3</v>
      </c>
      <c r="I355" s="18">
        <f t="shared" si="28"/>
        <v>7</v>
      </c>
      <c r="J355" s="48"/>
      <c r="K355" s="29">
        <f t="shared" si="29"/>
        <v>7</v>
      </c>
      <c r="N355" s="19">
        <f t="shared" si="30"/>
        <v>0</v>
      </c>
      <c r="O355" s="4">
        <f t="shared" si="27"/>
        <v>0</v>
      </c>
      <c r="P355" s="4">
        <f t="shared" si="31"/>
        <v>0</v>
      </c>
    </row>
    <row r="356" spans="1:16" ht="15" x14ac:dyDescent="0.2">
      <c r="A356" s="20" t="s">
        <v>11</v>
      </c>
      <c r="B356" s="20" t="s">
        <v>525</v>
      </c>
      <c r="C356" s="20" t="s">
        <v>526</v>
      </c>
      <c r="D356" s="20" t="s">
        <v>30</v>
      </c>
      <c r="E356" s="21">
        <v>500</v>
      </c>
      <c r="F356" s="23"/>
      <c r="G356" s="16">
        <v>8.3000000000000007</v>
      </c>
      <c r="H356" s="17">
        <v>1.7006802721088472E-3</v>
      </c>
      <c r="I356" s="18">
        <f t="shared" si="28"/>
        <v>8.3000000000000007</v>
      </c>
      <c r="J356" s="48"/>
      <c r="K356" s="29">
        <f t="shared" si="29"/>
        <v>8.3000000000000007</v>
      </c>
      <c r="N356" s="19">
        <f t="shared" si="30"/>
        <v>0</v>
      </c>
      <c r="O356" s="4">
        <f t="shared" si="27"/>
        <v>0</v>
      </c>
      <c r="P356" s="4">
        <f t="shared" si="31"/>
        <v>0</v>
      </c>
    </row>
    <row r="357" spans="1:16" ht="15" x14ac:dyDescent="0.2">
      <c r="A357" s="14" t="s">
        <v>11</v>
      </c>
      <c r="B357" s="14" t="s">
        <v>527</v>
      </c>
      <c r="C357" s="14" t="s">
        <v>516</v>
      </c>
      <c r="D357" s="14" t="s">
        <v>30</v>
      </c>
      <c r="E357" s="15">
        <v>170</v>
      </c>
      <c r="F357" s="14"/>
      <c r="G357" s="16">
        <v>14.4</v>
      </c>
      <c r="H357" s="17">
        <v>1.7006802721088472E-3</v>
      </c>
      <c r="I357" s="18">
        <f t="shared" si="28"/>
        <v>14.4</v>
      </c>
      <c r="J357" s="48"/>
      <c r="K357" s="29">
        <f t="shared" si="29"/>
        <v>14.4</v>
      </c>
      <c r="N357" s="19">
        <f t="shared" si="30"/>
        <v>0</v>
      </c>
      <c r="O357" s="4">
        <f t="shared" si="27"/>
        <v>0</v>
      </c>
      <c r="P357" s="4">
        <f t="shared" si="31"/>
        <v>0</v>
      </c>
    </row>
    <row r="358" spans="1:16" ht="15" x14ac:dyDescent="0.2">
      <c r="A358" s="14" t="s">
        <v>11</v>
      </c>
      <c r="B358" s="14" t="s">
        <v>528</v>
      </c>
      <c r="C358" s="14" t="s">
        <v>529</v>
      </c>
      <c r="D358" s="14" t="s">
        <v>30</v>
      </c>
      <c r="E358" s="15">
        <v>500</v>
      </c>
      <c r="F358" s="14"/>
      <c r="G358" s="16">
        <v>13.6</v>
      </c>
      <c r="H358" s="17">
        <v>1.5006002400960417E-3</v>
      </c>
      <c r="I358" s="18">
        <f t="shared" si="28"/>
        <v>13.6</v>
      </c>
      <c r="J358" s="48"/>
      <c r="K358" s="29">
        <f t="shared" si="29"/>
        <v>13.6</v>
      </c>
      <c r="N358" s="19">
        <f t="shared" si="30"/>
        <v>0</v>
      </c>
      <c r="O358" s="4">
        <f t="shared" si="27"/>
        <v>0</v>
      </c>
      <c r="P358" s="4">
        <f t="shared" si="31"/>
        <v>0</v>
      </c>
    </row>
    <row r="359" spans="1:16" ht="15" x14ac:dyDescent="0.2">
      <c r="A359" s="14" t="s">
        <v>11</v>
      </c>
      <c r="B359" s="14" t="s">
        <v>530</v>
      </c>
      <c r="C359" s="14" t="s">
        <v>531</v>
      </c>
      <c r="D359" s="14" t="s">
        <v>30</v>
      </c>
      <c r="E359" s="15">
        <v>500</v>
      </c>
      <c r="F359" s="24"/>
      <c r="G359" s="16">
        <v>11.2</v>
      </c>
      <c r="H359" s="17">
        <v>1.4005602240896389E-3</v>
      </c>
      <c r="I359" s="18">
        <f t="shared" si="28"/>
        <v>11.2</v>
      </c>
      <c r="J359" s="48"/>
      <c r="K359" s="29">
        <f t="shared" si="29"/>
        <v>11.2</v>
      </c>
      <c r="N359" s="19">
        <f t="shared" si="30"/>
        <v>0</v>
      </c>
      <c r="O359" s="4">
        <f t="shared" si="27"/>
        <v>0</v>
      </c>
      <c r="P359" s="4">
        <f t="shared" si="31"/>
        <v>0</v>
      </c>
    </row>
    <row r="360" spans="1:16" ht="15" x14ac:dyDescent="0.2">
      <c r="A360" s="20" t="s">
        <v>11</v>
      </c>
      <c r="B360" s="20" t="s">
        <v>532</v>
      </c>
      <c r="C360" s="20" t="s">
        <v>533</v>
      </c>
      <c r="D360" s="20" t="s">
        <v>30</v>
      </c>
      <c r="E360" s="21">
        <v>100</v>
      </c>
      <c r="F360" s="23"/>
      <c r="G360" s="16">
        <v>14.6</v>
      </c>
      <c r="H360" s="17">
        <v>1.4005602240896389E-3</v>
      </c>
      <c r="I360" s="18">
        <f t="shared" si="28"/>
        <v>14.6</v>
      </c>
      <c r="J360" s="48"/>
      <c r="K360" s="29">
        <f t="shared" si="29"/>
        <v>14.6</v>
      </c>
      <c r="N360" s="19">
        <f t="shared" si="30"/>
        <v>0</v>
      </c>
      <c r="O360" s="4">
        <f t="shared" si="27"/>
        <v>0</v>
      </c>
      <c r="P360" s="4">
        <f t="shared" si="31"/>
        <v>0</v>
      </c>
    </row>
    <row r="361" spans="1:16" ht="15" x14ac:dyDescent="0.2">
      <c r="A361" s="20" t="s">
        <v>11</v>
      </c>
      <c r="B361" s="20" t="s">
        <v>534</v>
      </c>
      <c r="C361" s="20" t="s">
        <v>520</v>
      </c>
      <c r="D361" s="20" t="s">
        <v>30</v>
      </c>
      <c r="E361" s="21">
        <v>200</v>
      </c>
      <c r="F361" s="20"/>
      <c r="G361" s="16">
        <v>12.8</v>
      </c>
      <c r="H361" s="17">
        <v>1.3005202080832361E-3</v>
      </c>
      <c r="I361" s="18">
        <f t="shared" si="28"/>
        <v>12.8</v>
      </c>
      <c r="J361" s="48"/>
      <c r="K361" s="29">
        <f t="shared" si="29"/>
        <v>12.8</v>
      </c>
      <c r="N361" s="19">
        <f t="shared" si="30"/>
        <v>0</v>
      </c>
      <c r="O361" s="4">
        <f t="shared" si="27"/>
        <v>0</v>
      </c>
      <c r="P361" s="4">
        <f t="shared" si="31"/>
        <v>0</v>
      </c>
    </row>
    <row r="362" spans="1:16" ht="15" x14ac:dyDescent="0.2">
      <c r="A362" s="14" t="s">
        <v>11</v>
      </c>
      <c r="B362" s="14" t="s">
        <v>535</v>
      </c>
      <c r="C362" s="14"/>
      <c r="D362" s="14" t="s">
        <v>30</v>
      </c>
      <c r="E362" s="15">
        <v>400</v>
      </c>
      <c r="F362" s="14"/>
      <c r="G362" s="16">
        <v>13.1</v>
      </c>
      <c r="H362" s="17">
        <v>1.2004801920768333E-3</v>
      </c>
      <c r="I362" s="18">
        <f t="shared" si="28"/>
        <v>13.1</v>
      </c>
      <c r="J362" s="48"/>
      <c r="K362" s="29">
        <f t="shared" si="29"/>
        <v>13.1</v>
      </c>
      <c r="N362" s="19">
        <f t="shared" si="30"/>
        <v>0</v>
      </c>
      <c r="O362" s="4">
        <f t="shared" si="27"/>
        <v>0</v>
      </c>
      <c r="P362" s="4">
        <f t="shared" si="31"/>
        <v>0</v>
      </c>
    </row>
    <row r="363" spans="1:16" ht="15" x14ac:dyDescent="0.2">
      <c r="A363" s="20" t="s">
        <v>11</v>
      </c>
      <c r="B363" s="20" t="s">
        <v>536</v>
      </c>
      <c r="C363" s="20" t="s">
        <v>520</v>
      </c>
      <c r="D363" s="20" t="s">
        <v>30</v>
      </c>
      <c r="E363" s="21">
        <v>200</v>
      </c>
      <c r="F363" s="20"/>
      <c r="G363" s="16">
        <v>9.9</v>
      </c>
      <c r="H363" s="17">
        <v>1.1004401760704306E-3</v>
      </c>
      <c r="I363" s="18">
        <f t="shared" si="28"/>
        <v>9.9</v>
      </c>
      <c r="J363" s="48"/>
      <c r="K363" s="29">
        <f t="shared" si="29"/>
        <v>9.9</v>
      </c>
      <c r="N363" s="19">
        <f t="shared" si="30"/>
        <v>0</v>
      </c>
      <c r="O363" s="4">
        <f t="shared" si="27"/>
        <v>0</v>
      </c>
      <c r="P363" s="4">
        <f t="shared" si="31"/>
        <v>0</v>
      </c>
    </row>
    <row r="364" spans="1:16" ht="15" x14ac:dyDescent="0.2">
      <c r="A364" s="14" t="s">
        <v>11</v>
      </c>
      <c r="B364" s="14" t="s">
        <v>537</v>
      </c>
      <c r="C364" s="14" t="s">
        <v>526</v>
      </c>
      <c r="D364" s="14" t="s">
        <v>30</v>
      </c>
      <c r="E364" s="15">
        <v>500</v>
      </c>
      <c r="F364" s="24"/>
      <c r="G364" s="16">
        <v>8.6</v>
      </c>
      <c r="H364" s="17">
        <v>1.1004401760704306E-3</v>
      </c>
      <c r="I364" s="18">
        <f t="shared" si="28"/>
        <v>8.6</v>
      </c>
      <c r="J364" s="48"/>
      <c r="K364" s="29">
        <f t="shared" si="29"/>
        <v>8.6</v>
      </c>
      <c r="N364" s="19">
        <f t="shared" si="30"/>
        <v>0</v>
      </c>
      <c r="O364" s="4">
        <f t="shared" si="27"/>
        <v>0</v>
      </c>
      <c r="P364" s="4">
        <f t="shared" si="31"/>
        <v>0</v>
      </c>
    </row>
    <row r="365" spans="1:16" ht="15" x14ac:dyDescent="0.2">
      <c r="A365" s="20" t="s">
        <v>11</v>
      </c>
      <c r="B365" s="20" t="s">
        <v>538</v>
      </c>
      <c r="C365" s="20" t="s">
        <v>533</v>
      </c>
      <c r="D365" s="20" t="s">
        <v>30</v>
      </c>
      <c r="E365" s="21">
        <v>100</v>
      </c>
      <c r="F365" s="23"/>
      <c r="G365" s="16">
        <v>11.1</v>
      </c>
      <c r="H365" s="17">
        <v>1.1004401760704306E-3</v>
      </c>
      <c r="I365" s="18">
        <f t="shared" si="28"/>
        <v>11.1</v>
      </c>
      <c r="J365" s="48"/>
      <c r="K365" s="29">
        <f t="shared" si="29"/>
        <v>11.1</v>
      </c>
      <c r="N365" s="19">
        <f t="shared" si="30"/>
        <v>0</v>
      </c>
      <c r="O365" s="4">
        <f t="shared" si="27"/>
        <v>0</v>
      </c>
      <c r="P365" s="4">
        <f t="shared" si="31"/>
        <v>0</v>
      </c>
    </row>
    <row r="366" spans="1:16" ht="15" x14ac:dyDescent="0.2">
      <c r="A366" s="14" t="s">
        <v>11</v>
      </c>
      <c r="B366" s="14" t="s">
        <v>539</v>
      </c>
      <c r="C366" s="14" t="s">
        <v>533</v>
      </c>
      <c r="D366" s="14" t="s">
        <v>30</v>
      </c>
      <c r="E366" s="15">
        <v>100</v>
      </c>
      <c r="F366" s="24"/>
      <c r="G366" s="16">
        <v>11.1</v>
      </c>
      <c r="H366" s="17">
        <v>1.1004401760704306E-3</v>
      </c>
      <c r="I366" s="18">
        <f t="shared" si="28"/>
        <v>11.1</v>
      </c>
      <c r="J366" s="48"/>
      <c r="K366" s="29">
        <f t="shared" si="29"/>
        <v>11.1</v>
      </c>
      <c r="N366" s="19">
        <f t="shared" si="30"/>
        <v>0</v>
      </c>
      <c r="O366" s="4">
        <f t="shared" si="27"/>
        <v>0</v>
      </c>
      <c r="P366" s="4">
        <f t="shared" si="31"/>
        <v>0</v>
      </c>
    </row>
    <row r="367" spans="1:16" ht="15" x14ac:dyDescent="0.2">
      <c r="A367" s="20" t="s">
        <v>11</v>
      </c>
      <c r="B367" s="20" t="s">
        <v>642</v>
      </c>
      <c r="C367" s="20" t="s">
        <v>533</v>
      </c>
      <c r="D367" s="20" t="s">
        <v>30</v>
      </c>
      <c r="E367" s="21">
        <v>70</v>
      </c>
      <c r="F367" s="23"/>
      <c r="G367" s="16">
        <v>11.1</v>
      </c>
      <c r="H367" s="17">
        <v>1.1004401760704306E-3</v>
      </c>
      <c r="I367" s="18">
        <f t="shared" si="28"/>
        <v>11.1</v>
      </c>
      <c r="J367" s="48"/>
      <c r="K367" s="29">
        <f t="shared" si="29"/>
        <v>11.1</v>
      </c>
      <c r="N367" s="19">
        <f t="shared" si="30"/>
        <v>0</v>
      </c>
      <c r="O367" s="4">
        <f t="shared" si="27"/>
        <v>0</v>
      </c>
      <c r="P367" s="4">
        <f t="shared" si="31"/>
        <v>0</v>
      </c>
    </row>
    <row r="368" spans="1:16" ht="15" x14ac:dyDescent="0.2">
      <c r="A368" s="14" t="s">
        <v>11</v>
      </c>
      <c r="B368" s="14" t="s">
        <v>540</v>
      </c>
      <c r="C368" s="14" t="s">
        <v>533</v>
      </c>
      <c r="D368" s="14" t="s">
        <v>30</v>
      </c>
      <c r="E368" s="15">
        <v>100</v>
      </c>
      <c r="F368" s="24"/>
      <c r="G368" s="16">
        <v>11.4</v>
      </c>
      <c r="H368" s="17">
        <v>1.0004001600640278E-3</v>
      </c>
      <c r="I368" s="18">
        <f t="shared" si="28"/>
        <v>11.4</v>
      </c>
      <c r="J368" s="48"/>
      <c r="K368" s="29">
        <f t="shared" si="29"/>
        <v>11.4</v>
      </c>
      <c r="N368" s="19">
        <f t="shared" si="30"/>
        <v>0</v>
      </c>
      <c r="O368" s="4">
        <f t="shared" si="27"/>
        <v>0</v>
      </c>
      <c r="P368" s="4">
        <f t="shared" si="31"/>
        <v>0</v>
      </c>
    </row>
    <row r="369" spans="1:16" ht="15" x14ac:dyDescent="0.2">
      <c r="A369" s="20" t="s">
        <v>11</v>
      </c>
      <c r="B369" s="20" t="s">
        <v>541</v>
      </c>
      <c r="C369" s="20" t="s">
        <v>542</v>
      </c>
      <c r="D369" s="20" t="s">
        <v>30</v>
      </c>
      <c r="E369" s="21">
        <v>25</v>
      </c>
      <c r="F369" s="23"/>
      <c r="G369" s="16">
        <v>9.1</v>
      </c>
      <c r="H369" s="17">
        <v>1.0004001600640278E-3</v>
      </c>
      <c r="I369" s="18">
        <f t="shared" si="28"/>
        <v>9.1</v>
      </c>
      <c r="J369" s="48"/>
      <c r="K369" s="29">
        <f t="shared" si="29"/>
        <v>9.1</v>
      </c>
      <c r="N369" s="19">
        <f t="shared" si="30"/>
        <v>0</v>
      </c>
      <c r="O369" s="4">
        <f t="shared" si="27"/>
        <v>0</v>
      </c>
      <c r="P369" s="4">
        <f t="shared" si="31"/>
        <v>0</v>
      </c>
    </row>
    <row r="370" spans="1:16" ht="15" x14ac:dyDescent="0.2">
      <c r="A370" s="14" t="s">
        <v>11</v>
      </c>
      <c r="B370" s="14" t="s">
        <v>543</v>
      </c>
      <c r="C370" s="14" t="s">
        <v>542</v>
      </c>
      <c r="D370" s="14" t="s">
        <v>30</v>
      </c>
      <c r="E370" s="15">
        <v>100</v>
      </c>
      <c r="F370" s="24"/>
      <c r="G370" s="16">
        <v>6.7</v>
      </c>
      <c r="H370" s="17">
        <v>1.0004001600640278E-3</v>
      </c>
      <c r="I370" s="18">
        <f t="shared" si="28"/>
        <v>6.7</v>
      </c>
      <c r="J370" s="48"/>
      <c r="K370" s="29">
        <f t="shared" si="29"/>
        <v>6.7</v>
      </c>
      <c r="N370" s="19">
        <f t="shared" si="30"/>
        <v>0</v>
      </c>
      <c r="O370" s="4">
        <f t="shared" si="27"/>
        <v>0</v>
      </c>
      <c r="P370" s="4">
        <f t="shared" si="31"/>
        <v>0</v>
      </c>
    </row>
    <row r="371" spans="1:16" ht="15" x14ac:dyDescent="0.2">
      <c r="A371" s="14" t="s">
        <v>11</v>
      </c>
      <c r="B371" s="14" t="s">
        <v>544</v>
      </c>
      <c r="C371" s="14"/>
      <c r="D371" s="14"/>
      <c r="E371" s="15"/>
      <c r="F371" s="24"/>
      <c r="G371" s="16">
        <v>13.6</v>
      </c>
      <c r="H371" s="17">
        <v>9.0036014405762499E-4</v>
      </c>
      <c r="I371" s="18">
        <f t="shared" si="28"/>
        <v>13.6</v>
      </c>
      <c r="J371" s="48"/>
      <c r="K371" s="29">
        <f t="shared" si="29"/>
        <v>13.6</v>
      </c>
      <c r="N371" s="19">
        <f t="shared" si="30"/>
        <v>0</v>
      </c>
      <c r="O371" s="4">
        <f t="shared" si="27"/>
        <v>0</v>
      </c>
      <c r="P371" s="4">
        <f t="shared" si="31"/>
        <v>0</v>
      </c>
    </row>
    <row r="372" spans="1:16" ht="15" x14ac:dyDescent="0.2">
      <c r="A372" s="20" t="s">
        <v>11</v>
      </c>
      <c r="B372" s="20" t="s">
        <v>545</v>
      </c>
      <c r="C372" s="20" t="s">
        <v>526</v>
      </c>
      <c r="D372" s="20" t="s">
        <v>30</v>
      </c>
      <c r="E372" s="21">
        <v>500</v>
      </c>
      <c r="F372" s="23"/>
      <c r="G372" s="16">
        <v>8.1</v>
      </c>
      <c r="H372" s="17">
        <v>9.0036014405762499E-4</v>
      </c>
      <c r="I372" s="18">
        <f t="shared" si="28"/>
        <v>8.1</v>
      </c>
      <c r="J372" s="48"/>
      <c r="K372" s="29">
        <f t="shared" si="29"/>
        <v>8.1</v>
      </c>
      <c r="N372" s="19">
        <f t="shared" si="30"/>
        <v>0</v>
      </c>
      <c r="O372" s="4">
        <f t="shared" si="27"/>
        <v>0</v>
      </c>
      <c r="P372" s="4">
        <f t="shared" si="31"/>
        <v>0</v>
      </c>
    </row>
    <row r="373" spans="1:16" ht="15" x14ac:dyDescent="0.2">
      <c r="A373" s="20" t="s">
        <v>11</v>
      </c>
      <c r="B373" s="20" t="s">
        <v>546</v>
      </c>
      <c r="C373" s="20" t="s">
        <v>411</v>
      </c>
      <c r="D373" s="20" t="s">
        <v>81</v>
      </c>
      <c r="E373" s="21">
        <v>1</v>
      </c>
      <c r="F373" s="23"/>
      <c r="G373" s="16">
        <v>4.5</v>
      </c>
      <c r="H373" s="17">
        <v>8.0032012805122228E-4</v>
      </c>
      <c r="I373" s="18">
        <f t="shared" si="28"/>
        <v>4.5</v>
      </c>
      <c r="J373" s="48"/>
      <c r="K373" s="29">
        <f t="shared" si="29"/>
        <v>4.5</v>
      </c>
      <c r="N373" s="19">
        <f t="shared" si="30"/>
        <v>0</v>
      </c>
      <c r="O373" s="4">
        <f t="shared" si="27"/>
        <v>0</v>
      </c>
      <c r="P373" s="4">
        <f t="shared" si="31"/>
        <v>0</v>
      </c>
    </row>
    <row r="374" spans="1:16" ht="15" x14ac:dyDescent="0.2">
      <c r="A374" s="14" t="s">
        <v>11</v>
      </c>
      <c r="B374" s="14" t="s">
        <v>547</v>
      </c>
      <c r="C374" s="14" t="s">
        <v>533</v>
      </c>
      <c r="D374" s="14" t="s">
        <v>30</v>
      </c>
      <c r="E374" s="15">
        <v>100</v>
      </c>
      <c r="F374" s="24"/>
      <c r="G374" s="16">
        <v>11.1</v>
      </c>
      <c r="H374" s="17">
        <v>7.0028011204481945E-4</v>
      </c>
      <c r="I374" s="18">
        <f t="shared" si="28"/>
        <v>11.1</v>
      </c>
      <c r="J374" s="48"/>
      <c r="K374" s="29">
        <f t="shared" si="29"/>
        <v>11.1</v>
      </c>
      <c r="N374" s="19">
        <f t="shared" si="30"/>
        <v>0</v>
      </c>
      <c r="O374" s="4">
        <f t="shared" si="27"/>
        <v>0</v>
      </c>
      <c r="P374" s="4">
        <f t="shared" si="31"/>
        <v>0</v>
      </c>
    </row>
    <row r="375" spans="1:16" ht="15" x14ac:dyDescent="0.2">
      <c r="A375" s="20" t="s">
        <v>11</v>
      </c>
      <c r="B375" s="20" t="s">
        <v>548</v>
      </c>
      <c r="C375" s="20" t="s">
        <v>549</v>
      </c>
      <c r="D375" s="20" t="s">
        <v>81</v>
      </c>
      <c r="E375" s="21">
        <v>1</v>
      </c>
      <c r="F375" s="23"/>
      <c r="G375" s="16">
        <v>1.7</v>
      </c>
      <c r="H375" s="17">
        <v>7.0028011204481945E-4</v>
      </c>
      <c r="I375" s="18">
        <f t="shared" si="28"/>
        <v>1.7</v>
      </c>
      <c r="J375" s="48"/>
      <c r="K375" s="29">
        <f t="shared" si="29"/>
        <v>1.7</v>
      </c>
      <c r="N375" s="19">
        <f t="shared" si="30"/>
        <v>0</v>
      </c>
      <c r="O375" s="4">
        <f t="shared" si="27"/>
        <v>0</v>
      </c>
      <c r="P375" s="4">
        <f t="shared" si="31"/>
        <v>0</v>
      </c>
    </row>
    <row r="376" spans="1:16" ht="15" x14ac:dyDescent="0.2">
      <c r="A376" s="14" t="s">
        <v>11</v>
      </c>
      <c r="B376" s="14" t="s">
        <v>550</v>
      </c>
      <c r="C376" s="14" t="s">
        <v>533</v>
      </c>
      <c r="D376" s="14" t="s">
        <v>30</v>
      </c>
      <c r="E376" s="15">
        <v>100</v>
      </c>
      <c r="F376" s="24"/>
      <c r="G376" s="16">
        <v>11.1</v>
      </c>
      <c r="H376" s="17">
        <v>7.0028011204481945E-4</v>
      </c>
      <c r="I376" s="18">
        <f t="shared" si="28"/>
        <v>11.1</v>
      </c>
      <c r="J376" s="48"/>
      <c r="K376" s="29">
        <f t="shared" si="29"/>
        <v>11.1</v>
      </c>
      <c r="N376" s="19">
        <f t="shared" si="30"/>
        <v>0</v>
      </c>
      <c r="O376" s="4">
        <f t="shared" si="27"/>
        <v>0</v>
      </c>
      <c r="P376" s="4">
        <f t="shared" si="31"/>
        <v>0</v>
      </c>
    </row>
    <row r="377" spans="1:16" ht="15" x14ac:dyDescent="0.2">
      <c r="A377" s="20" t="s">
        <v>11</v>
      </c>
      <c r="B377" s="20" t="s">
        <v>551</v>
      </c>
      <c r="C377" s="20" t="s">
        <v>526</v>
      </c>
      <c r="D377" s="20" t="s">
        <v>30</v>
      </c>
      <c r="E377" s="21">
        <v>200</v>
      </c>
      <c r="F377" s="23"/>
      <c r="G377" s="16">
        <v>3.8</v>
      </c>
      <c r="H377" s="17">
        <v>6.0024009603841663E-4</v>
      </c>
      <c r="I377" s="18">
        <f t="shared" si="28"/>
        <v>3.8</v>
      </c>
      <c r="J377" s="48"/>
      <c r="K377" s="29">
        <f t="shared" si="29"/>
        <v>3.8</v>
      </c>
      <c r="N377" s="19">
        <f t="shared" si="30"/>
        <v>0</v>
      </c>
      <c r="O377" s="4">
        <f t="shared" si="27"/>
        <v>0</v>
      </c>
      <c r="P377" s="4">
        <f t="shared" si="31"/>
        <v>0</v>
      </c>
    </row>
    <row r="378" spans="1:16" ht="15" x14ac:dyDescent="0.2">
      <c r="A378" s="14" t="s">
        <v>11</v>
      </c>
      <c r="B378" s="14" t="s">
        <v>552</v>
      </c>
      <c r="C378" s="14" t="s">
        <v>533</v>
      </c>
      <c r="D378" s="14" t="s">
        <v>30</v>
      </c>
      <c r="E378" s="15">
        <v>100</v>
      </c>
      <c r="F378" s="24"/>
      <c r="G378" s="16">
        <v>11.1</v>
      </c>
      <c r="H378" s="17">
        <v>6.0024009603841663E-4</v>
      </c>
      <c r="I378" s="18">
        <f t="shared" si="28"/>
        <v>11.1</v>
      </c>
      <c r="J378" s="48"/>
      <c r="K378" s="29">
        <f t="shared" si="29"/>
        <v>11.1</v>
      </c>
      <c r="N378" s="19">
        <f t="shared" si="30"/>
        <v>0</v>
      </c>
      <c r="O378" s="4">
        <f t="shared" si="27"/>
        <v>0</v>
      </c>
      <c r="P378" s="4">
        <f t="shared" si="31"/>
        <v>0</v>
      </c>
    </row>
    <row r="379" spans="1:16" ht="15" x14ac:dyDescent="0.2">
      <c r="A379" s="20" t="s">
        <v>11</v>
      </c>
      <c r="B379" s="20" t="s">
        <v>553</v>
      </c>
      <c r="C379" s="20" t="s">
        <v>526</v>
      </c>
      <c r="D379" s="20" t="s">
        <v>30</v>
      </c>
      <c r="E379" s="21">
        <v>500</v>
      </c>
      <c r="F379" s="23"/>
      <c r="G379" s="16">
        <v>5.3</v>
      </c>
      <c r="H379" s="17">
        <v>6.0024009603841663E-4</v>
      </c>
      <c r="I379" s="18">
        <f t="shared" si="28"/>
        <v>5.3</v>
      </c>
      <c r="J379" s="48"/>
      <c r="K379" s="29">
        <f t="shared" si="29"/>
        <v>5.3</v>
      </c>
      <c r="N379" s="19">
        <f t="shared" si="30"/>
        <v>0</v>
      </c>
      <c r="O379" s="4">
        <f t="shared" si="27"/>
        <v>0</v>
      </c>
      <c r="P379" s="4">
        <f t="shared" si="31"/>
        <v>0</v>
      </c>
    </row>
    <row r="380" spans="1:16" ht="15" x14ac:dyDescent="0.2">
      <c r="A380" s="14" t="s">
        <v>11</v>
      </c>
      <c r="B380" s="14" t="s">
        <v>554</v>
      </c>
      <c r="C380" s="14" t="s">
        <v>526</v>
      </c>
      <c r="D380" s="14" t="s">
        <v>30</v>
      </c>
      <c r="E380" s="15">
        <v>500</v>
      </c>
      <c r="F380" s="24"/>
      <c r="G380" s="16">
        <v>9.6</v>
      </c>
      <c r="H380" s="17">
        <v>5.0020008003201391E-4</v>
      </c>
      <c r="I380" s="18">
        <f t="shared" si="28"/>
        <v>9.6</v>
      </c>
      <c r="J380" s="48"/>
      <c r="K380" s="29">
        <f t="shared" si="29"/>
        <v>9.6</v>
      </c>
      <c r="N380" s="19">
        <f t="shared" si="30"/>
        <v>0</v>
      </c>
      <c r="O380" s="4">
        <f t="shared" si="27"/>
        <v>0</v>
      </c>
      <c r="P380" s="4">
        <f t="shared" si="31"/>
        <v>0</v>
      </c>
    </row>
    <row r="381" spans="1:16" ht="15" x14ac:dyDescent="0.2">
      <c r="A381" s="14" t="s">
        <v>11</v>
      </c>
      <c r="B381" s="14" t="s">
        <v>555</v>
      </c>
      <c r="C381" s="14" t="s">
        <v>533</v>
      </c>
      <c r="D381" s="14" t="s">
        <v>30</v>
      </c>
      <c r="E381" s="15">
        <v>25</v>
      </c>
      <c r="F381" s="24"/>
      <c r="G381" s="16">
        <v>9.1</v>
      </c>
      <c r="H381" s="17">
        <v>4.0016006402561114E-4</v>
      </c>
      <c r="I381" s="18">
        <f t="shared" si="28"/>
        <v>9.1</v>
      </c>
      <c r="J381" s="48"/>
      <c r="K381" s="29">
        <f t="shared" si="29"/>
        <v>9.1</v>
      </c>
      <c r="N381" s="19">
        <f t="shared" si="30"/>
        <v>0</v>
      </c>
      <c r="O381" s="4">
        <f t="shared" si="27"/>
        <v>0</v>
      </c>
      <c r="P381" s="4">
        <f t="shared" si="31"/>
        <v>0</v>
      </c>
    </row>
    <row r="382" spans="1:16" ht="15" x14ac:dyDescent="0.2">
      <c r="A382" s="20" t="s">
        <v>11</v>
      </c>
      <c r="B382" s="20" t="s">
        <v>556</v>
      </c>
      <c r="C382" s="20" t="s">
        <v>533</v>
      </c>
      <c r="D382" s="20" t="s">
        <v>30</v>
      </c>
      <c r="E382" s="21">
        <v>100</v>
      </c>
      <c r="F382" s="23"/>
      <c r="G382" s="16">
        <v>9.1999999999999993</v>
      </c>
      <c r="H382" s="17">
        <v>4.0016006402561114E-4</v>
      </c>
      <c r="I382" s="18">
        <f t="shared" si="28"/>
        <v>9.1999999999999993</v>
      </c>
      <c r="J382" s="48"/>
      <c r="K382" s="29">
        <f t="shared" si="29"/>
        <v>9.1999999999999993</v>
      </c>
      <c r="N382" s="19">
        <f t="shared" si="30"/>
        <v>0</v>
      </c>
      <c r="O382" s="4">
        <f t="shared" si="27"/>
        <v>0</v>
      </c>
      <c r="P382" s="4">
        <f t="shared" si="31"/>
        <v>0</v>
      </c>
    </row>
    <row r="383" spans="1:16" ht="15" x14ac:dyDescent="0.2">
      <c r="A383" s="20" t="s">
        <v>11</v>
      </c>
      <c r="B383" s="20" t="s">
        <v>557</v>
      </c>
      <c r="C383" s="20" t="s">
        <v>533</v>
      </c>
      <c r="D383" s="20" t="s">
        <v>30</v>
      </c>
      <c r="E383" s="21">
        <v>100</v>
      </c>
      <c r="F383" s="23"/>
      <c r="G383" s="16">
        <v>9.1</v>
      </c>
      <c r="H383" s="17">
        <v>3.0012004801920831E-4</v>
      </c>
      <c r="I383" s="18">
        <f t="shared" si="28"/>
        <v>9.1</v>
      </c>
      <c r="J383" s="48"/>
      <c r="K383" s="29">
        <f t="shared" si="29"/>
        <v>9.1</v>
      </c>
      <c r="N383" s="19">
        <f t="shared" si="30"/>
        <v>0</v>
      </c>
      <c r="O383" s="4">
        <f t="shared" si="27"/>
        <v>0</v>
      </c>
      <c r="P383" s="4">
        <f t="shared" si="31"/>
        <v>0</v>
      </c>
    </row>
    <row r="384" spans="1:16" ht="15" x14ac:dyDescent="0.2">
      <c r="A384" s="14" t="s">
        <v>11</v>
      </c>
      <c r="B384" s="14" t="s">
        <v>558</v>
      </c>
      <c r="C384" s="14" t="s">
        <v>520</v>
      </c>
      <c r="D384" s="14" t="s">
        <v>30</v>
      </c>
      <c r="E384" s="15">
        <v>200</v>
      </c>
      <c r="F384" s="14"/>
      <c r="G384" s="16">
        <v>8.6</v>
      </c>
      <c r="H384" s="17">
        <v>3.0012004801920831E-4</v>
      </c>
      <c r="I384" s="18">
        <f t="shared" si="28"/>
        <v>8.6</v>
      </c>
      <c r="J384" s="48"/>
      <c r="K384" s="29">
        <f t="shared" si="29"/>
        <v>8.6</v>
      </c>
      <c r="N384" s="19">
        <f t="shared" si="30"/>
        <v>0</v>
      </c>
      <c r="O384" s="4">
        <f t="shared" si="27"/>
        <v>0</v>
      </c>
      <c r="P384" s="4">
        <f t="shared" si="31"/>
        <v>0</v>
      </c>
    </row>
    <row r="385" spans="1:16" ht="15" x14ac:dyDescent="0.2">
      <c r="A385" s="20" t="s">
        <v>11</v>
      </c>
      <c r="B385" s="20" t="s">
        <v>559</v>
      </c>
      <c r="C385" s="20"/>
      <c r="D385" s="20" t="s">
        <v>30</v>
      </c>
      <c r="E385" s="21">
        <v>500</v>
      </c>
      <c r="F385" s="23"/>
      <c r="G385" s="16">
        <v>7.6</v>
      </c>
      <c r="H385" s="17">
        <v>3.0012004801920831E-4</v>
      </c>
      <c r="I385" s="18">
        <f t="shared" si="28"/>
        <v>7.6</v>
      </c>
      <c r="J385" s="48"/>
      <c r="K385" s="29">
        <f t="shared" si="29"/>
        <v>7.6</v>
      </c>
      <c r="N385" s="19">
        <f t="shared" si="30"/>
        <v>0</v>
      </c>
      <c r="O385" s="4">
        <f t="shared" si="27"/>
        <v>0</v>
      </c>
      <c r="P385" s="4">
        <f t="shared" si="31"/>
        <v>0</v>
      </c>
    </row>
    <row r="386" spans="1:16" ht="15" x14ac:dyDescent="0.2">
      <c r="A386" s="20" t="s">
        <v>11</v>
      </c>
      <c r="B386" s="20" t="s">
        <v>560</v>
      </c>
      <c r="C386" s="20" t="s">
        <v>516</v>
      </c>
      <c r="D386" s="20" t="s">
        <v>30</v>
      </c>
      <c r="E386" s="21">
        <v>200</v>
      </c>
      <c r="F386" s="20"/>
      <c r="G386" s="16">
        <v>9.5</v>
      </c>
      <c r="H386" s="17">
        <v>2.0008003201280557E-4</v>
      </c>
      <c r="I386" s="18">
        <f t="shared" si="28"/>
        <v>9.5</v>
      </c>
      <c r="J386" s="48"/>
      <c r="K386" s="29">
        <f t="shared" si="29"/>
        <v>9.5</v>
      </c>
      <c r="N386" s="19">
        <f t="shared" si="30"/>
        <v>0</v>
      </c>
      <c r="O386" s="4">
        <f t="shared" si="27"/>
        <v>0</v>
      </c>
      <c r="P386" s="4">
        <f t="shared" si="31"/>
        <v>0</v>
      </c>
    </row>
    <row r="387" spans="1:16" ht="28.5" x14ac:dyDescent="0.2">
      <c r="A387" s="14" t="s">
        <v>11</v>
      </c>
      <c r="B387" s="14" t="s">
        <v>561</v>
      </c>
      <c r="C387" s="14" t="s">
        <v>562</v>
      </c>
      <c r="D387" s="14" t="s">
        <v>30</v>
      </c>
      <c r="E387" s="15">
        <v>100</v>
      </c>
      <c r="F387" s="24"/>
      <c r="G387" s="16">
        <v>10.1</v>
      </c>
      <c r="H387" s="17">
        <v>2.0008003201280557E-4</v>
      </c>
      <c r="I387" s="18">
        <f t="shared" si="28"/>
        <v>10.1</v>
      </c>
      <c r="J387" s="48"/>
      <c r="K387" s="29">
        <f t="shared" si="29"/>
        <v>10.1</v>
      </c>
      <c r="N387" s="19">
        <f t="shared" si="30"/>
        <v>0</v>
      </c>
      <c r="O387" s="4">
        <f t="shared" si="27"/>
        <v>0</v>
      </c>
      <c r="P387" s="4">
        <f t="shared" si="31"/>
        <v>0</v>
      </c>
    </row>
    <row r="388" spans="1:16" ht="15" x14ac:dyDescent="0.2">
      <c r="A388" s="14" t="s">
        <v>11</v>
      </c>
      <c r="B388" s="14" t="s">
        <v>563</v>
      </c>
      <c r="C388" s="14"/>
      <c r="D388" s="14" t="s">
        <v>30</v>
      </c>
      <c r="E388" s="15">
        <v>200</v>
      </c>
      <c r="F388" s="24"/>
      <c r="G388" s="16">
        <v>9.9</v>
      </c>
      <c r="H388" s="17">
        <v>1.0004001600640278E-4</v>
      </c>
      <c r="I388" s="18">
        <f t="shared" si="28"/>
        <v>9.9</v>
      </c>
      <c r="J388" s="48"/>
      <c r="K388" s="29">
        <f t="shared" si="29"/>
        <v>9.9</v>
      </c>
      <c r="N388" s="19">
        <f t="shared" si="30"/>
        <v>0</v>
      </c>
      <c r="O388" s="4">
        <f t="shared" si="27"/>
        <v>0</v>
      </c>
      <c r="P388" s="4">
        <f t="shared" si="31"/>
        <v>0</v>
      </c>
    </row>
    <row r="389" spans="1:16" ht="15" x14ac:dyDescent="0.2">
      <c r="A389" s="20" t="s">
        <v>13</v>
      </c>
      <c r="B389" s="20" t="s">
        <v>564</v>
      </c>
      <c r="C389" s="20" t="s">
        <v>565</v>
      </c>
      <c r="D389" s="20" t="s">
        <v>40</v>
      </c>
      <c r="E389" s="21">
        <v>50</v>
      </c>
      <c r="F389" s="20"/>
      <c r="G389" s="16">
        <v>5.8</v>
      </c>
      <c r="H389" s="17">
        <v>1.1504601840736319E-2</v>
      </c>
      <c r="I389" s="18">
        <f t="shared" si="28"/>
        <v>5.8</v>
      </c>
      <c r="J389" s="32">
        <f>+C9</f>
        <v>0</v>
      </c>
      <c r="K389" s="29">
        <f t="shared" si="29"/>
        <v>5.8</v>
      </c>
      <c r="N389" s="19">
        <f t="shared" si="30"/>
        <v>0</v>
      </c>
      <c r="O389" s="4">
        <f t="shared" si="27"/>
        <v>0</v>
      </c>
      <c r="P389" s="4">
        <f t="shared" si="31"/>
        <v>0</v>
      </c>
    </row>
    <row r="390" spans="1:16" ht="15" x14ac:dyDescent="0.2">
      <c r="A390" s="14" t="s">
        <v>13</v>
      </c>
      <c r="B390" s="14" t="s">
        <v>566</v>
      </c>
      <c r="C390" s="14"/>
      <c r="D390" s="14" t="s">
        <v>40</v>
      </c>
      <c r="E390" s="15">
        <v>100</v>
      </c>
      <c r="F390" s="14"/>
      <c r="G390" s="16">
        <v>3.9</v>
      </c>
      <c r="H390" s="17">
        <v>6.5026010404161802E-3</v>
      </c>
      <c r="I390" s="18">
        <f t="shared" si="28"/>
        <v>3.9</v>
      </c>
      <c r="J390" s="32"/>
      <c r="K390" s="29">
        <f t="shared" si="29"/>
        <v>3.9</v>
      </c>
      <c r="N390" s="19">
        <f t="shared" si="30"/>
        <v>0</v>
      </c>
      <c r="O390" s="4">
        <f t="shared" si="27"/>
        <v>0</v>
      </c>
      <c r="P390" s="4">
        <f t="shared" si="31"/>
        <v>0</v>
      </c>
    </row>
    <row r="391" spans="1:16" ht="15" x14ac:dyDescent="0.2">
      <c r="A391" s="20" t="s">
        <v>13</v>
      </c>
      <c r="B391" s="20" t="s">
        <v>567</v>
      </c>
      <c r="C391" s="20"/>
      <c r="D391" s="20" t="s">
        <v>40</v>
      </c>
      <c r="E391" s="21">
        <v>25</v>
      </c>
      <c r="F391" s="20"/>
      <c r="G391" s="16">
        <v>4.5</v>
      </c>
      <c r="H391" s="17">
        <v>4.6018407362945274E-3</v>
      </c>
      <c r="I391" s="18">
        <f t="shared" si="28"/>
        <v>4.5</v>
      </c>
      <c r="J391" s="32"/>
      <c r="K391" s="29">
        <f t="shared" si="29"/>
        <v>4.5</v>
      </c>
      <c r="N391" s="19">
        <f t="shared" si="30"/>
        <v>0</v>
      </c>
      <c r="O391" s="4">
        <f t="shared" si="27"/>
        <v>0</v>
      </c>
      <c r="P391" s="4">
        <f t="shared" si="31"/>
        <v>0</v>
      </c>
    </row>
    <row r="392" spans="1:16" ht="15" x14ac:dyDescent="0.2">
      <c r="A392" s="14" t="s">
        <v>13</v>
      </c>
      <c r="B392" s="14" t="s">
        <v>568</v>
      </c>
      <c r="C392" s="14"/>
      <c r="D392" s="14" t="s">
        <v>40</v>
      </c>
      <c r="E392" s="15">
        <v>1</v>
      </c>
      <c r="F392" s="14"/>
      <c r="G392" s="16">
        <v>4.2</v>
      </c>
      <c r="H392" s="17">
        <v>1.5006002400960417E-3</v>
      </c>
      <c r="I392" s="18">
        <f t="shared" si="28"/>
        <v>4.2</v>
      </c>
      <c r="J392" s="32"/>
      <c r="K392" s="29">
        <f t="shared" si="29"/>
        <v>4.2</v>
      </c>
      <c r="N392" s="19">
        <f t="shared" si="30"/>
        <v>0</v>
      </c>
      <c r="O392" s="4">
        <f t="shared" si="27"/>
        <v>0</v>
      </c>
      <c r="P392" s="4">
        <f t="shared" si="31"/>
        <v>0</v>
      </c>
    </row>
    <row r="393" spans="1:16" ht="15" x14ac:dyDescent="0.2">
      <c r="A393" s="20" t="s">
        <v>13</v>
      </c>
      <c r="B393" s="20" t="s">
        <v>569</v>
      </c>
      <c r="C393" s="20" t="s">
        <v>570</v>
      </c>
      <c r="D393" s="20" t="s">
        <v>40</v>
      </c>
      <c r="E393" s="21">
        <v>4</v>
      </c>
      <c r="F393" s="20"/>
      <c r="G393" s="16">
        <v>60.5</v>
      </c>
      <c r="H393" s="17">
        <v>1.3005202080832361E-3</v>
      </c>
      <c r="I393" s="18">
        <f t="shared" si="28"/>
        <v>60.5</v>
      </c>
      <c r="J393" s="32"/>
      <c r="K393" s="29">
        <f t="shared" si="29"/>
        <v>60.5</v>
      </c>
      <c r="N393" s="19">
        <f t="shared" si="30"/>
        <v>0</v>
      </c>
      <c r="O393" s="4">
        <f t="shared" si="27"/>
        <v>0</v>
      </c>
      <c r="P393" s="4">
        <f t="shared" si="31"/>
        <v>0</v>
      </c>
    </row>
    <row r="394" spans="1:16" ht="15" x14ac:dyDescent="0.2">
      <c r="A394" s="14" t="s">
        <v>13</v>
      </c>
      <c r="B394" s="14" t="s">
        <v>571</v>
      </c>
      <c r="C394" s="14"/>
      <c r="D394" s="14"/>
      <c r="E394" s="15"/>
      <c r="F394" s="24"/>
      <c r="G394" s="16">
        <v>13.2</v>
      </c>
      <c r="H394" s="17">
        <v>1.1004401760704306E-3</v>
      </c>
      <c r="I394" s="18">
        <f t="shared" si="28"/>
        <v>13.2</v>
      </c>
      <c r="J394" s="32"/>
      <c r="K394" s="29">
        <f t="shared" si="29"/>
        <v>13.2</v>
      </c>
      <c r="N394" s="19">
        <f t="shared" si="30"/>
        <v>0</v>
      </c>
      <c r="O394" s="4">
        <f t="shared" si="27"/>
        <v>0</v>
      </c>
      <c r="P394" s="4">
        <f t="shared" si="31"/>
        <v>0</v>
      </c>
    </row>
    <row r="395" spans="1:16" ht="15" x14ac:dyDescent="0.2">
      <c r="A395" s="14" t="s">
        <v>13</v>
      </c>
      <c r="B395" s="14" t="s">
        <v>572</v>
      </c>
      <c r="C395" s="14"/>
      <c r="D395" s="14" t="s">
        <v>40</v>
      </c>
      <c r="E395" s="15">
        <v>50</v>
      </c>
      <c r="F395" s="14"/>
      <c r="G395" s="16">
        <v>7.9</v>
      </c>
      <c r="H395" s="17">
        <v>9.0036014405762499E-4</v>
      </c>
      <c r="I395" s="18">
        <f t="shared" si="28"/>
        <v>7.9</v>
      </c>
      <c r="J395" s="32"/>
      <c r="K395" s="29">
        <f t="shared" si="29"/>
        <v>7.9</v>
      </c>
      <c r="N395" s="19">
        <f t="shared" si="30"/>
        <v>0</v>
      </c>
      <c r="O395" s="4">
        <f t="shared" si="27"/>
        <v>0</v>
      </c>
      <c r="P395" s="4">
        <f t="shared" si="31"/>
        <v>0</v>
      </c>
    </row>
    <row r="396" spans="1:16" ht="15" x14ac:dyDescent="0.2">
      <c r="A396" s="20" t="s">
        <v>13</v>
      </c>
      <c r="B396" s="20" t="s">
        <v>573</v>
      </c>
      <c r="C396" s="20"/>
      <c r="D396" s="20" t="s">
        <v>40</v>
      </c>
      <c r="E396" s="21">
        <v>50</v>
      </c>
      <c r="F396" s="23"/>
      <c r="G396" s="16">
        <v>9.5</v>
      </c>
      <c r="H396" s="17">
        <v>8.0032012805122228E-4</v>
      </c>
      <c r="I396" s="18">
        <f t="shared" si="28"/>
        <v>9.5</v>
      </c>
      <c r="J396" s="32"/>
      <c r="K396" s="29">
        <f t="shared" si="29"/>
        <v>9.5</v>
      </c>
      <c r="N396" s="19">
        <f t="shared" si="30"/>
        <v>0</v>
      </c>
      <c r="O396" s="4">
        <f t="shared" si="27"/>
        <v>0</v>
      </c>
      <c r="P396" s="4">
        <f t="shared" si="31"/>
        <v>0</v>
      </c>
    </row>
    <row r="397" spans="1:16" ht="15" x14ac:dyDescent="0.2">
      <c r="A397" s="20" t="s">
        <v>13</v>
      </c>
      <c r="B397" s="20" t="s">
        <v>574</v>
      </c>
      <c r="C397" s="20" t="s">
        <v>128</v>
      </c>
      <c r="D397" s="20" t="s">
        <v>40</v>
      </c>
      <c r="E397" s="21">
        <v>100</v>
      </c>
      <c r="F397" s="20"/>
      <c r="G397" s="16">
        <v>4.7</v>
      </c>
      <c r="H397" s="17">
        <v>3.0012004801920831E-4</v>
      </c>
      <c r="I397" s="18">
        <f t="shared" si="28"/>
        <v>4.7</v>
      </c>
      <c r="J397" s="32"/>
      <c r="K397" s="29">
        <f t="shared" si="29"/>
        <v>4.7</v>
      </c>
      <c r="N397" s="19">
        <f t="shared" si="30"/>
        <v>0</v>
      </c>
      <c r="O397" s="4">
        <f t="shared" ref="O397:O448" si="32">+N397*H397</f>
        <v>0</v>
      </c>
      <c r="P397" s="4">
        <f t="shared" si="31"/>
        <v>0</v>
      </c>
    </row>
    <row r="398" spans="1:16" ht="15" x14ac:dyDescent="0.2">
      <c r="A398" s="14" t="s">
        <v>13</v>
      </c>
      <c r="B398" s="14" t="s">
        <v>575</v>
      </c>
      <c r="C398" s="14" t="s">
        <v>576</v>
      </c>
      <c r="D398" s="14" t="s">
        <v>577</v>
      </c>
      <c r="E398" s="15">
        <v>4</v>
      </c>
      <c r="F398" s="24"/>
      <c r="G398" s="16">
        <v>60</v>
      </c>
      <c r="H398" s="17">
        <v>3.0012004801920831E-4</v>
      </c>
      <c r="I398" s="18">
        <f t="shared" si="28"/>
        <v>60</v>
      </c>
      <c r="J398" s="32"/>
      <c r="K398" s="29">
        <f t="shared" si="29"/>
        <v>60</v>
      </c>
      <c r="N398" s="19">
        <f t="shared" si="30"/>
        <v>0</v>
      </c>
      <c r="O398" s="4">
        <f t="shared" si="32"/>
        <v>0</v>
      </c>
      <c r="P398" s="4">
        <f t="shared" si="31"/>
        <v>0</v>
      </c>
    </row>
    <row r="399" spans="1:16" ht="28.5" x14ac:dyDescent="0.2">
      <c r="A399" s="20" t="s">
        <v>13</v>
      </c>
      <c r="B399" s="20" t="s">
        <v>578</v>
      </c>
      <c r="C399" s="20" t="s">
        <v>570</v>
      </c>
      <c r="D399" s="20" t="s">
        <v>40</v>
      </c>
      <c r="E399" s="21">
        <v>4</v>
      </c>
      <c r="F399" s="20" t="s">
        <v>579</v>
      </c>
      <c r="G399" s="16">
        <v>77.7</v>
      </c>
      <c r="H399" s="17">
        <v>3.0012004801920831E-4</v>
      </c>
      <c r="I399" s="18">
        <f t="shared" si="28"/>
        <v>77.7</v>
      </c>
      <c r="J399" s="32"/>
      <c r="K399" s="29">
        <f t="shared" si="29"/>
        <v>77.7</v>
      </c>
      <c r="N399" s="19">
        <f t="shared" si="30"/>
        <v>0</v>
      </c>
      <c r="O399" s="4">
        <f t="shared" si="32"/>
        <v>0</v>
      </c>
      <c r="P399" s="4">
        <f t="shared" si="31"/>
        <v>0</v>
      </c>
    </row>
    <row r="400" spans="1:16" ht="15" x14ac:dyDescent="0.2">
      <c r="A400" s="20" t="s">
        <v>13</v>
      </c>
      <c r="B400" s="20" t="s">
        <v>580</v>
      </c>
      <c r="C400" s="20" t="s">
        <v>581</v>
      </c>
      <c r="D400" s="20" t="s">
        <v>40</v>
      </c>
      <c r="E400" s="21">
        <v>4</v>
      </c>
      <c r="F400" s="20"/>
      <c r="G400" s="16">
        <v>19.899999999999999</v>
      </c>
      <c r="H400" s="17">
        <v>2.0008003201280557E-4</v>
      </c>
      <c r="I400" s="18">
        <f t="shared" si="28"/>
        <v>19.899999999999999</v>
      </c>
      <c r="J400" s="32"/>
      <c r="K400" s="29">
        <f t="shared" si="29"/>
        <v>19.899999999999999</v>
      </c>
      <c r="N400" s="19">
        <f t="shared" si="30"/>
        <v>0</v>
      </c>
      <c r="O400" s="4">
        <f t="shared" si="32"/>
        <v>0</v>
      </c>
      <c r="P400" s="4">
        <f t="shared" si="31"/>
        <v>0</v>
      </c>
    </row>
    <row r="401" spans="1:16" ht="15" x14ac:dyDescent="0.2">
      <c r="A401" s="14" t="s">
        <v>13</v>
      </c>
      <c r="B401" s="14" t="s">
        <v>582</v>
      </c>
      <c r="C401" s="14" t="s">
        <v>581</v>
      </c>
      <c r="D401" s="14" t="s">
        <v>40</v>
      </c>
      <c r="E401" s="15">
        <v>4</v>
      </c>
      <c r="F401" s="14"/>
      <c r="G401" s="16">
        <v>16.899999999999999</v>
      </c>
      <c r="H401" s="17">
        <v>2.0008003201280557E-4</v>
      </c>
      <c r="I401" s="18">
        <f t="shared" ref="I401:I448" si="33">+G401</f>
        <v>16.899999999999999</v>
      </c>
      <c r="J401" s="32"/>
      <c r="K401" s="29">
        <f t="shared" ref="K401:K448" si="34">ROUND(G401*(1-P401),1)</f>
        <v>16.899999999999999</v>
      </c>
      <c r="N401" s="19">
        <f t="shared" ref="N401:N448" si="35">ROUND(+(G401-I401)/G401,6)</f>
        <v>0</v>
      </c>
      <c r="O401" s="4">
        <f t="shared" si="32"/>
        <v>0</v>
      </c>
      <c r="P401" s="4">
        <f t="shared" ref="P401:P448" si="36">VLOOKUP(A401,$A$2:$C$10,3)</f>
        <v>0</v>
      </c>
    </row>
    <row r="402" spans="1:16" ht="15" x14ac:dyDescent="0.2">
      <c r="A402" s="20" t="s">
        <v>13</v>
      </c>
      <c r="B402" s="20" t="s">
        <v>583</v>
      </c>
      <c r="C402" s="20"/>
      <c r="D402" s="20" t="s">
        <v>40</v>
      </c>
      <c r="E402" s="21">
        <v>100</v>
      </c>
      <c r="F402" s="20"/>
      <c r="G402" s="16">
        <v>6.1</v>
      </c>
      <c r="H402" s="17">
        <v>1.0004001600640278E-4</v>
      </c>
      <c r="I402" s="18">
        <f t="shared" si="33"/>
        <v>6.1</v>
      </c>
      <c r="J402" s="32"/>
      <c r="K402" s="29">
        <f t="shared" si="34"/>
        <v>6.1</v>
      </c>
      <c r="N402" s="19">
        <f t="shared" si="35"/>
        <v>0</v>
      </c>
      <c r="O402" s="4">
        <f t="shared" si="32"/>
        <v>0</v>
      </c>
      <c r="P402" s="4">
        <f t="shared" si="36"/>
        <v>0</v>
      </c>
    </row>
    <row r="403" spans="1:16" ht="15" x14ac:dyDescent="0.2">
      <c r="A403" s="14" t="s">
        <v>13</v>
      </c>
      <c r="B403" s="14" t="s">
        <v>584</v>
      </c>
      <c r="C403" s="14" t="s">
        <v>570</v>
      </c>
      <c r="D403" s="14" t="s">
        <v>577</v>
      </c>
      <c r="E403" s="15">
        <v>4</v>
      </c>
      <c r="F403" s="24"/>
      <c r="G403" s="16">
        <v>60.5</v>
      </c>
      <c r="H403" s="17">
        <v>1.0004001600640278E-4</v>
      </c>
      <c r="I403" s="18">
        <f t="shared" si="33"/>
        <v>60.5</v>
      </c>
      <c r="J403" s="32"/>
      <c r="K403" s="29">
        <f t="shared" si="34"/>
        <v>60.5</v>
      </c>
      <c r="N403" s="19">
        <f t="shared" si="35"/>
        <v>0</v>
      </c>
      <c r="O403" s="4">
        <f t="shared" si="32"/>
        <v>0</v>
      </c>
      <c r="P403" s="4">
        <f t="shared" si="36"/>
        <v>0</v>
      </c>
    </row>
    <row r="404" spans="1:16" ht="28.5" x14ac:dyDescent="0.2">
      <c r="A404" s="20" t="s">
        <v>13</v>
      </c>
      <c r="B404" s="20" t="s">
        <v>585</v>
      </c>
      <c r="C404" s="20" t="s">
        <v>570</v>
      </c>
      <c r="D404" s="20" t="s">
        <v>40</v>
      </c>
      <c r="E404" s="21">
        <v>4</v>
      </c>
      <c r="F404" s="20" t="s">
        <v>586</v>
      </c>
      <c r="G404" s="16">
        <v>82</v>
      </c>
      <c r="H404" s="17">
        <v>1.0004001600640278E-4</v>
      </c>
      <c r="I404" s="18">
        <f t="shared" si="33"/>
        <v>82</v>
      </c>
      <c r="J404" s="32"/>
      <c r="K404" s="29">
        <f t="shared" si="34"/>
        <v>82</v>
      </c>
      <c r="N404" s="19">
        <f t="shared" si="35"/>
        <v>0</v>
      </c>
      <c r="O404" s="4">
        <f t="shared" si="32"/>
        <v>0</v>
      </c>
      <c r="P404" s="4">
        <f t="shared" si="36"/>
        <v>0</v>
      </c>
    </row>
    <row r="405" spans="1:16" ht="15" x14ac:dyDescent="0.2">
      <c r="A405" s="14" t="s">
        <v>13</v>
      </c>
      <c r="B405" s="14" t="s">
        <v>587</v>
      </c>
      <c r="C405" s="14"/>
      <c r="D405" s="14" t="s">
        <v>40</v>
      </c>
      <c r="E405" s="15">
        <v>100</v>
      </c>
      <c r="F405" s="14"/>
      <c r="G405" s="16">
        <v>6.3</v>
      </c>
      <c r="H405" s="17">
        <v>1.0004001600640278E-4</v>
      </c>
      <c r="I405" s="18">
        <f t="shared" si="33"/>
        <v>6.3</v>
      </c>
      <c r="J405" s="32"/>
      <c r="K405" s="29">
        <f t="shared" si="34"/>
        <v>6.3</v>
      </c>
      <c r="N405" s="19">
        <f t="shared" si="35"/>
        <v>0</v>
      </c>
      <c r="O405" s="4">
        <f t="shared" si="32"/>
        <v>0</v>
      </c>
      <c r="P405" s="4">
        <f t="shared" si="36"/>
        <v>0</v>
      </c>
    </row>
    <row r="406" spans="1:16" ht="15" x14ac:dyDescent="0.2">
      <c r="A406" s="20" t="s">
        <v>13</v>
      </c>
      <c r="B406" s="20" t="s">
        <v>588</v>
      </c>
      <c r="C406" s="20"/>
      <c r="D406" s="20" t="s">
        <v>40</v>
      </c>
      <c r="E406" s="21">
        <v>50</v>
      </c>
      <c r="F406" s="20"/>
      <c r="G406" s="16">
        <v>4.7</v>
      </c>
      <c r="H406" s="17">
        <v>0</v>
      </c>
      <c r="I406" s="18">
        <f t="shared" si="33"/>
        <v>4.7</v>
      </c>
      <c r="J406" s="32"/>
      <c r="K406" s="29">
        <f t="shared" si="34"/>
        <v>4.7</v>
      </c>
      <c r="N406" s="19">
        <f t="shared" si="35"/>
        <v>0</v>
      </c>
      <c r="O406" s="4">
        <f t="shared" si="32"/>
        <v>0</v>
      </c>
      <c r="P406" s="4">
        <f t="shared" si="36"/>
        <v>0</v>
      </c>
    </row>
    <row r="407" spans="1:16" ht="15" x14ac:dyDescent="0.2">
      <c r="A407" s="14" t="s">
        <v>13</v>
      </c>
      <c r="B407" s="14" t="s">
        <v>589</v>
      </c>
      <c r="C407" s="14"/>
      <c r="D407" s="14" t="s">
        <v>40</v>
      </c>
      <c r="E407" s="15">
        <v>50</v>
      </c>
      <c r="F407" s="14"/>
      <c r="G407" s="16">
        <v>11.3</v>
      </c>
      <c r="H407" s="17">
        <v>0</v>
      </c>
      <c r="I407" s="18">
        <f t="shared" si="33"/>
        <v>11.3</v>
      </c>
      <c r="J407" s="32"/>
      <c r="K407" s="29">
        <f t="shared" si="34"/>
        <v>11.3</v>
      </c>
      <c r="N407" s="19">
        <f t="shared" si="35"/>
        <v>0</v>
      </c>
      <c r="O407" s="4">
        <f t="shared" si="32"/>
        <v>0</v>
      </c>
      <c r="P407" s="4">
        <f t="shared" si="36"/>
        <v>0</v>
      </c>
    </row>
    <row r="408" spans="1:16" ht="15" x14ac:dyDescent="0.2">
      <c r="A408" s="14" t="s">
        <v>14</v>
      </c>
      <c r="B408" s="20" t="s">
        <v>590</v>
      </c>
      <c r="C408" s="20" t="s">
        <v>591</v>
      </c>
      <c r="D408" s="20" t="s">
        <v>30</v>
      </c>
      <c r="E408" s="21">
        <v>160</v>
      </c>
      <c r="F408" s="20" t="s">
        <v>592</v>
      </c>
      <c r="G408" s="16">
        <v>5.2</v>
      </c>
      <c r="H408" s="17">
        <v>5.9323729491796845E-2</v>
      </c>
      <c r="I408" s="18">
        <f t="shared" si="33"/>
        <v>5.2</v>
      </c>
      <c r="J408" s="32">
        <f>+C10</f>
        <v>0</v>
      </c>
      <c r="K408" s="29">
        <f t="shared" si="34"/>
        <v>5.2</v>
      </c>
      <c r="N408" s="19">
        <f t="shared" si="35"/>
        <v>0</v>
      </c>
      <c r="O408" s="4">
        <f t="shared" si="32"/>
        <v>0</v>
      </c>
      <c r="P408" s="4">
        <f t="shared" si="36"/>
        <v>0</v>
      </c>
    </row>
    <row r="409" spans="1:16" ht="15" x14ac:dyDescent="0.2">
      <c r="A409" s="20" t="s">
        <v>14</v>
      </c>
      <c r="B409" s="20" t="s">
        <v>593</v>
      </c>
      <c r="C409" s="20"/>
      <c r="D409" s="20" t="s">
        <v>40</v>
      </c>
      <c r="E409" s="21">
        <v>1</v>
      </c>
      <c r="F409" s="20"/>
      <c r="G409" s="16">
        <v>5.8</v>
      </c>
      <c r="H409" s="17">
        <v>1.0004001600640277E-2</v>
      </c>
      <c r="I409" s="18">
        <f t="shared" si="33"/>
        <v>5.8</v>
      </c>
      <c r="J409" s="32"/>
      <c r="K409" s="29">
        <f t="shared" si="34"/>
        <v>5.8</v>
      </c>
      <c r="N409" s="19">
        <f t="shared" si="35"/>
        <v>0</v>
      </c>
      <c r="O409" s="4">
        <f t="shared" si="32"/>
        <v>0</v>
      </c>
      <c r="P409" s="4">
        <f t="shared" si="36"/>
        <v>0</v>
      </c>
    </row>
    <row r="410" spans="1:16" ht="15" x14ac:dyDescent="0.2">
      <c r="A410" s="14" t="s">
        <v>14</v>
      </c>
      <c r="B410" s="14" t="s">
        <v>594</v>
      </c>
      <c r="C410" s="14" t="s">
        <v>595</v>
      </c>
      <c r="D410" s="14" t="s">
        <v>30</v>
      </c>
      <c r="E410" s="15">
        <v>400</v>
      </c>
      <c r="F410" s="14"/>
      <c r="G410" s="16">
        <v>21.4</v>
      </c>
      <c r="H410" s="17">
        <v>9.5038015206082641E-3</v>
      </c>
      <c r="I410" s="18">
        <f t="shared" si="33"/>
        <v>21.4</v>
      </c>
      <c r="J410" s="32"/>
      <c r="K410" s="29">
        <f t="shared" si="34"/>
        <v>21.4</v>
      </c>
      <c r="N410" s="19">
        <f t="shared" si="35"/>
        <v>0</v>
      </c>
      <c r="O410" s="4">
        <f t="shared" si="32"/>
        <v>0</v>
      </c>
      <c r="P410" s="4">
        <f t="shared" si="36"/>
        <v>0</v>
      </c>
    </row>
    <row r="411" spans="1:16" ht="15" x14ac:dyDescent="0.2">
      <c r="A411" s="20" t="s">
        <v>14</v>
      </c>
      <c r="B411" s="20" t="s">
        <v>596</v>
      </c>
      <c r="C411" s="20" t="s">
        <v>419</v>
      </c>
      <c r="D411" s="20" t="s">
        <v>40</v>
      </c>
      <c r="E411" s="21">
        <v>1</v>
      </c>
      <c r="F411" s="20"/>
      <c r="G411" s="16">
        <v>5.4</v>
      </c>
      <c r="H411" s="17">
        <v>9.0036014405762491E-3</v>
      </c>
      <c r="I411" s="18">
        <f t="shared" si="33"/>
        <v>5.4</v>
      </c>
      <c r="J411" s="32"/>
      <c r="K411" s="29">
        <f t="shared" si="34"/>
        <v>5.4</v>
      </c>
      <c r="N411" s="19">
        <f t="shared" si="35"/>
        <v>0</v>
      </c>
      <c r="O411" s="4">
        <f t="shared" si="32"/>
        <v>0</v>
      </c>
      <c r="P411" s="4">
        <f t="shared" si="36"/>
        <v>0</v>
      </c>
    </row>
    <row r="412" spans="1:16" ht="15" x14ac:dyDescent="0.2">
      <c r="A412" s="14" t="s">
        <v>14</v>
      </c>
      <c r="B412" s="14" t="s">
        <v>597</v>
      </c>
      <c r="C412" s="14" t="s">
        <v>419</v>
      </c>
      <c r="D412" s="14" t="s">
        <v>30</v>
      </c>
      <c r="E412" s="15">
        <v>335</v>
      </c>
      <c r="F412" s="24"/>
      <c r="G412" s="16">
        <v>5.9</v>
      </c>
      <c r="H412" s="17">
        <v>8.0032012805122225E-3</v>
      </c>
      <c r="I412" s="18">
        <f t="shared" si="33"/>
        <v>5.9</v>
      </c>
      <c r="J412" s="32"/>
      <c r="K412" s="29">
        <f t="shared" si="34"/>
        <v>5.9</v>
      </c>
      <c r="N412" s="19">
        <f t="shared" si="35"/>
        <v>0</v>
      </c>
      <c r="O412" s="4">
        <f t="shared" si="32"/>
        <v>0</v>
      </c>
      <c r="P412" s="4">
        <f t="shared" si="36"/>
        <v>0</v>
      </c>
    </row>
    <row r="413" spans="1:16" ht="15" x14ac:dyDescent="0.2">
      <c r="A413" s="20" t="s">
        <v>14</v>
      </c>
      <c r="B413" s="20" t="s">
        <v>598</v>
      </c>
      <c r="C413" s="20" t="s">
        <v>599</v>
      </c>
      <c r="D413" s="20" t="s">
        <v>30</v>
      </c>
      <c r="E413" s="21">
        <v>125</v>
      </c>
      <c r="F413" s="20"/>
      <c r="G413" s="16">
        <v>6.1</v>
      </c>
      <c r="H413" s="17">
        <v>6.3025210084033754E-3</v>
      </c>
      <c r="I413" s="18">
        <f t="shared" si="33"/>
        <v>6.1</v>
      </c>
      <c r="J413" s="32"/>
      <c r="K413" s="29">
        <f t="shared" si="34"/>
        <v>6.1</v>
      </c>
      <c r="N413" s="19">
        <f t="shared" si="35"/>
        <v>0</v>
      </c>
      <c r="O413" s="4">
        <f t="shared" si="32"/>
        <v>0</v>
      </c>
      <c r="P413" s="4">
        <f t="shared" si="36"/>
        <v>0</v>
      </c>
    </row>
    <row r="414" spans="1:16" ht="15" x14ac:dyDescent="0.2">
      <c r="A414" s="20" t="s">
        <v>14</v>
      </c>
      <c r="B414" s="20" t="s">
        <v>600</v>
      </c>
      <c r="C414" s="20"/>
      <c r="D414" s="20" t="s">
        <v>40</v>
      </c>
      <c r="E414" s="21">
        <v>1</v>
      </c>
      <c r="F414" s="20"/>
      <c r="G414" s="16">
        <v>6.2</v>
      </c>
      <c r="H414" s="17">
        <v>5.6022408963585556E-3</v>
      </c>
      <c r="I414" s="18">
        <f t="shared" si="33"/>
        <v>6.2</v>
      </c>
      <c r="J414" s="32"/>
      <c r="K414" s="29">
        <f t="shared" si="34"/>
        <v>6.2</v>
      </c>
      <c r="N414" s="19">
        <f t="shared" si="35"/>
        <v>0</v>
      </c>
      <c r="O414" s="4">
        <f t="shared" si="32"/>
        <v>0</v>
      </c>
      <c r="P414" s="4">
        <f t="shared" si="36"/>
        <v>0</v>
      </c>
    </row>
    <row r="415" spans="1:16" ht="15" x14ac:dyDescent="0.2">
      <c r="A415" s="14" t="s">
        <v>14</v>
      </c>
      <c r="B415" s="14" t="s">
        <v>601</v>
      </c>
      <c r="C415" s="14"/>
      <c r="D415" s="14" t="s">
        <v>40</v>
      </c>
      <c r="E415" s="15">
        <v>1</v>
      </c>
      <c r="F415" s="14"/>
      <c r="G415" s="16">
        <v>1.7</v>
      </c>
      <c r="H415" s="17">
        <v>5.6022408963585556E-3</v>
      </c>
      <c r="I415" s="18">
        <f t="shared" si="33"/>
        <v>1.7</v>
      </c>
      <c r="J415" s="32"/>
      <c r="K415" s="29">
        <f t="shared" si="34"/>
        <v>1.7</v>
      </c>
      <c r="N415" s="19">
        <f t="shared" si="35"/>
        <v>0</v>
      </c>
      <c r="O415" s="4">
        <f t="shared" si="32"/>
        <v>0</v>
      </c>
      <c r="P415" s="4">
        <f t="shared" si="36"/>
        <v>0</v>
      </c>
    </row>
    <row r="416" spans="1:16" ht="15" x14ac:dyDescent="0.2">
      <c r="A416" s="14" t="s">
        <v>14</v>
      </c>
      <c r="B416" s="14" t="s">
        <v>602</v>
      </c>
      <c r="C416" s="14" t="s">
        <v>603</v>
      </c>
      <c r="D416" s="14" t="s">
        <v>30</v>
      </c>
      <c r="E416" s="15">
        <v>400</v>
      </c>
      <c r="F416" s="14"/>
      <c r="G416" s="16">
        <v>5.6</v>
      </c>
      <c r="H416" s="17">
        <v>5.5022008803521528E-3</v>
      </c>
      <c r="I416" s="18">
        <f t="shared" si="33"/>
        <v>5.6</v>
      </c>
      <c r="J416" s="32"/>
      <c r="K416" s="29">
        <f t="shared" si="34"/>
        <v>5.6</v>
      </c>
      <c r="N416" s="19">
        <f t="shared" si="35"/>
        <v>0</v>
      </c>
      <c r="O416" s="4">
        <f t="shared" si="32"/>
        <v>0</v>
      </c>
      <c r="P416" s="4">
        <f t="shared" si="36"/>
        <v>0</v>
      </c>
    </row>
    <row r="417" spans="1:16" ht="15" x14ac:dyDescent="0.2">
      <c r="A417" s="20" t="s">
        <v>14</v>
      </c>
      <c r="B417" s="20" t="s">
        <v>604</v>
      </c>
      <c r="C417" s="20" t="s">
        <v>419</v>
      </c>
      <c r="D417" s="20" t="s">
        <v>40</v>
      </c>
      <c r="E417" s="21">
        <v>1</v>
      </c>
      <c r="F417" s="20"/>
      <c r="G417" s="16">
        <v>5.3</v>
      </c>
      <c r="H417" s="17">
        <v>4.9019607843137358E-3</v>
      </c>
      <c r="I417" s="18">
        <f t="shared" si="33"/>
        <v>5.3</v>
      </c>
      <c r="J417" s="32"/>
      <c r="K417" s="29">
        <f t="shared" si="34"/>
        <v>5.3</v>
      </c>
      <c r="N417" s="19">
        <f t="shared" si="35"/>
        <v>0</v>
      </c>
      <c r="O417" s="4">
        <f t="shared" si="32"/>
        <v>0</v>
      </c>
      <c r="P417" s="4">
        <f t="shared" si="36"/>
        <v>0</v>
      </c>
    </row>
    <row r="418" spans="1:16" ht="15" x14ac:dyDescent="0.2">
      <c r="A418" s="14" t="s">
        <v>14</v>
      </c>
      <c r="B418" s="14" t="s">
        <v>605</v>
      </c>
      <c r="C418" s="14" t="s">
        <v>294</v>
      </c>
      <c r="D418" s="14" t="s">
        <v>30</v>
      </c>
      <c r="E418" s="15">
        <v>230</v>
      </c>
      <c r="F418" s="24"/>
      <c r="G418" s="16">
        <v>6.4</v>
      </c>
      <c r="H418" s="17">
        <v>4.3017206882753197E-3</v>
      </c>
      <c r="I418" s="18">
        <f t="shared" si="33"/>
        <v>6.4</v>
      </c>
      <c r="J418" s="32"/>
      <c r="K418" s="29">
        <f t="shared" si="34"/>
        <v>6.4</v>
      </c>
      <c r="N418" s="19">
        <f t="shared" si="35"/>
        <v>0</v>
      </c>
      <c r="O418" s="4">
        <f t="shared" si="32"/>
        <v>0</v>
      </c>
      <c r="P418" s="4">
        <f t="shared" si="36"/>
        <v>0</v>
      </c>
    </row>
    <row r="419" spans="1:16" ht="15" x14ac:dyDescent="0.2">
      <c r="A419" s="20" t="s">
        <v>14</v>
      </c>
      <c r="B419" s="20" t="s">
        <v>606</v>
      </c>
      <c r="C419" s="20" t="s">
        <v>607</v>
      </c>
      <c r="D419" s="20" t="s">
        <v>40</v>
      </c>
      <c r="E419" s="21">
        <v>8</v>
      </c>
      <c r="F419" s="20"/>
      <c r="G419" s="16">
        <v>6.2</v>
      </c>
      <c r="H419" s="17">
        <v>3.5014005602240971E-3</v>
      </c>
      <c r="I419" s="18">
        <f t="shared" si="33"/>
        <v>6.2</v>
      </c>
      <c r="J419" s="32"/>
      <c r="K419" s="29">
        <f t="shared" si="34"/>
        <v>6.2</v>
      </c>
      <c r="N419" s="19">
        <f t="shared" si="35"/>
        <v>0</v>
      </c>
      <c r="O419" s="4">
        <f t="shared" si="32"/>
        <v>0</v>
      </c>
      <c r="P419" s="4">
        <f t="shared" si="36"/>
        <v>0</v>
      </c>
    </row>
    <row r="420" spans="1:16" ht="15" x14ac:dyDescent="0.2">
      <c r="A420" s="14" t="s">
        <v>14</v>
      </c>
      <c r="B420" s="14" t="s">
        <v>608</v>
      </c>
      <c r="C420" s="14" t="s">
        <v>609</v>
      </c>
      <c r="D420" s="14" t="s">
        <v>30</v>
      </c>
      <c r="E420" s="15">
        <v>400</v>
      </c>
      <c r="F420" s="14"/>
      <c r="G420" s="16">
        <v>19.899999999999999</v>
      </c>
      <c r="H420" s="17">
        <v>3.4013605442176943E-3</v>
      </c>
      <c r="I420" s="18">
        <f t="shared" si="33"/>
        <v>19.899999999999999</v>
      </c>
      <c r="J420" s="32"/>
      <c r="K420" s="29">
        <f t="shared" si="34"/>
        <v>19.899999999999999</v>
      </c>
      <c r="N420" s="19">
        <f t="shared" si="35"/>
        <v>0</v>
      </c>
      <c r="O420" s="4">
        <f t="shared" si="32"/>
        <v>0</v>
      </c>
      <c r="P420" s="4">
        <f t="shared" si="36"/>
        <v>0</v>
      </c>
    </row>
    <row r="421" spans="1:16" ht="15" x14ac:dyDescent="0.2">
      <c r="A421" s="14" t="s">
        <v>14</v>
      </c>
      <c r="B421" s="14" t="s">
        <v>610</v>
      </c>
      <c r="C421" s="14"/>
      <c r="D421" s="14" t="s">
        <v>30</v>
      </c>
      <c r="E421" s="15">
        <v>160</v>
      </c>
      <c r="F421" s="14"/>
      <c r="G421" s="16">
        <v>5.7</v>
      </c>
      <c r="H421" s="17">
        <v>3.1012404961984858E-3</v>
      </c>
      <c r="I421" s="18">
        <f t="shared" si="33"/>
        <v>5.7</v>
      </c>
      <c r="J421" s="32"/>
      <c r="K421" s="29">
        <f t="shared" si="34"/>
        <v>5.7</v>
      </c>
      <c r="N421" s="19">
        <f t="shared" si="35"/>
        <v>0</v>
      </c>
      <c r="O421" s="4">
        <f t="shared" si="32"/>
        <v>0</v>
      </c>
      <c r="P421" s="4">
        <f t="shared" si="36"/>
        <v>0</v>
      </c>
    </row>
    <row r="422" spans="1:16" ht="15" x14ac:dyDescent="0.2">
      <c r="A422" s="20" t="s">
        <v>14</v>
      </c>
      <c r="B422" s="20" t="s">
        <v>611</v>
      </c>
      <c r="C422" s="20" t="s">
        <v>607</v>
      </c>
      <c r="D422" s="20" t="s">
        <v>40</v>
      </c>
      <c r="E422" s="21">
        <v>1</v>
      </c>
      <c r="F422" s="20"/>
      <c r="G422" s="16">
        <v>9.3000000000000007</v>
      </c>
      <c r="H422" s="17">
        <v>3.1012404961984858E-3</v>
      </c>
      <c r="I422" s="18">
        <f t="shared" si="33"/>
        <v>9.3000000000000007</v>
      </c>
      <c r="J422" s="32"/>
      <c r="K422" s="29">
        <f t="shared" si="34"/>
        <v>9.3000000000000007</v>
      </c>
      <c r="N422" s="19">
        <f t="shared" si="35"/>
        <v>0</v>
      </c>
      <c r="O422" s="4">
        <f t="shared" si="32"/>
        <v>0</v>
      </c>
      <c r="P422" s="4">
        <f t="shared" si="36"/>
        <v>0</v>
      </c>
    </row>
    <row r="423" spans="1:16" ht="15" x14ac:dyDescent="0.2">
      <c r="A423" s="20" t="s">
        <v>14</v>
      </c>
      <c r="B423" s="20" t="s">
        <v>612</v>
      </c>
      <c r="C423" s="20" t="s">
        <v>419</v>
      </c>
      <c r="D423" s="20" t="s">
        <v>40</v>
      </c>
      <c r="E423" s="21">
        <v>1</v>
      </c>
      <c r="F423" s="20"/>
      <c r="G423" s="16">
        <v>5.2</v>
      </c>
      <c r="H423" s="17">
        <v>2.4009603841536665E-3</v>
      </c>
      <c r="I423" s="18">
        <f t="shared" si="33"/>
        <v>5.2</v>
      </c>
      <c r="J423" s="32"/>
      <c r="K423" s="29">
        <f t="shared" si="34"/>
        <v>5.2</v>
      </c>
      <c r="N423" s="19">
        <f t="shared" si="35"/>
        <v>0</v>
      </c>
      <c r="O423" s="4">
        <f t="shared" si="32"/>
        <v>0</v>
      </c>
      <c r="P423" s="4">
        <f t="shared" si="36"/>
        <v>0</v>
      </c>
    </row>
    <row r="424" spans="1:16" ht="15" x14ac:dyDescent="0.2">
      <c r="A424" s="20" t="s">
        <v>14</v>
      </c>
      <c r="B424" s="20" t="s">
        <v>613</v>
      </c>
      <c r="C424" s="20"/>
      <c r="D424" s="20" t="s">
        <v>40</v>
      </c>
      <c r="E424" s="21">
        <v>1</v>
      </c>
      <c r="F424" s="20"/>
      <c r="G424" s="16">
        <v>6.9</v>
      </c>
      <c r="H424" s="17">
        <v>2.2008803521408613E-3</v>
      </c>
      <c r="I424" s="18">
        <f t="shared" si="33"/>
        <v>6.9</v>
      </c>
      <c r="J424" s="32"/>
      <c r="K424" s="29">
        <f t="shared" si="34"/>
        <v>6.9</v>
      </c>
      <c r="N424" s="19">
        <f t="shared" si="35"/>
        <v>0</v>
      </c>
      <c r="O424" s="4">
        <f t="shared" si="32"/>
        <v>0</v>
      </c>
      <c r="P424" s="4">
        <f t="shared" si="36"/>
        <v>0</v>
      </c>
    </row>
    <row r="425" spans="1:16" ht="15" x14ac:dyDescent="0.2">
      <c r="A425" s="14" t="s">
        <v>14</v>
      </c>
      <c r="B425" s="14" t="s">
        <v>614</v>
      </c>
      <c r="C425" s="14"/>
      <c r="D425" s="14" t="s">
        <v>30</v>
      </c>
      <c r="E425" s="15">
        <v>800</v>
      </c>
      <c r="F425" s="14"/>
      <c r="G425" s="16">
        <v>19.2</v>
      </c>
      <c r="H425" s="17">
        <v>2.2008803521408613E-3</v>
      </c>
      <c r="I425" s="18">
        <f t="shared" si="33"/>
        <v>19.2</v>
      </c>
      <c r="J425" s="32"/>
      <c r="K425" s="29">
        <f t="shared" si="34"/>
        <v>19.2</v>
      </c>
      <c r="N425" s="19">
        <f t="shared" si="35"/>
        <v>0</v>
      </c>
      <c r="O425" s="4">
        <f t="shared" si="32"/>
        <v>0</v>
      </c>
      <c r="P425" s="4">
        <f t="shared" si="36"/>
        <v>0</v>
      </c>
    </row>
    <row r="426" spans="1:16" ht="15" x14ac:dyDescent="0.2">
      <c r="A426" s="14" t="s">
        <v>14</v>
      </c>
      <c r="B426" s="14" t="s">
        <v>615</v>
      </c>
      <c r="C426" s="14" t="s">
        <v>29</v>
      </c>
      <c r="D426" s="14" t="s">
        <v>74</v>
      </c>
      <c r="E426" s="15">
        <v>750</v>
      </c>
      <c r="F426" s="24"/>
      <c r="G426" s="16">
        <v>8.8000000000000007</v>
      </c>
      <c r="H426" s="17">
        <v>1.7006802721088472E-3</v>
      </c>
      <c r="I426" s="18">
        <f t="shared" si="33"/>
        <v>8.8000000000000007</v>
      </c>
      <c r="J426" s="32"/>
      <c r="K426" s="29">
        <f t="shared" si="34"/>
        <v>8.8000000000000007</v>
      </c>
      <c r="N426" s="19">
        <f t="shared" si="35"/>
        <v>0</v>
      </c>
      <c r="O426" s="4">
        <f t="shared" si="32"/>
        <v>0</v>
      </c>
      <c r="P426" s="4">
        <f t="shared" si="36"/>
        <v>0</v>
      </c>
    </row>
    <row r="427" spans="1:16" ht="15" x14ac:dyDescent="0.2">
      <c r="A427" s="20" t="s">
        <v>14</v>
      </c>
      <c r="B427" s="20" t="s">
        <v>616</v>
      </c>
      <c r="C427" s="20"/>
      <c r="D427" s="20" t="s">
        <v>40</v>
      </c>
      <c r="E427" s="21">
        <v>1</v>
      </c>
      <c r="F427" s="23"/>
      <c r="G427" s="16">
        <v>5.8</v>
      </c>
      <c r="H427" s="17">
        <v>1.5006002400960417E-3</v>
      </c>
      <c r="I427" s="18">
        <f t="shared" si="33"/>
        <v>5.8</v>
      </c>
      <c r="J427" s="32"/>
      <c r="K427" s="29">
        <f t="shared" si="34"/>
        <v>5.8</v>
      </c>
      <c r="N427" s="19">
        <f t="shared" si="35"/>
        <v>0</v>
      </c>
      <c r="O427" s="4">
        <f t="shared" si="32"/>
        <v>0</v>
      </c>
      <c r="P427" s="4">
        <f t="shared" si="36"/>
        <v>0</v>
      </c>
    </row>
    <row r="428" spans="1:16" ht="15" x14ac:dyDescent="0.2">
      <c r="A428" s="20" t="s">
        <v>14</v>
      </c>
      <c r="B428" s="20" t="s">
        <v>617</v>
      </c>
      <c r="C428" s="20" t="s">
        <v>618</v>
      </c>
      <c r="D428" s="20" t="s">
        <v>30</v>
      </c>
      <c r="E428" s="21">
        <v>350</v>
      </c>
      <c r="F428" s="23"/>
      <c r="G428" s="16">
        <v>15.6</v>
      </c>
      <c r="H428" s="17">
        <v>1.4005602240896389E-3</v>
      </c>
      <c r="I428" s="18">
        <f t="shared" si="33"/>
        <v>15.6</v>
      </c>
      <c r="J428" s="32"/>
      <c r="K428" s="29">
        <f t="shared" si="34"/>
        <v>15.6</v>
      </c>
      <c r="N428" s="19">
        <f t="shared" si="35"/>
        <v>0</v>
      </c>
      <c r="O428" s="4">
        <f t="shared" si="32"/>
        <v>0</v>
      </c>
      <c r="P428" s="4">
        <f t="shared" si="36"/>
        <v>0</v>
      </c>
    </row>
    <row r="429" spans="1:16" ht="15" x14ac:dyDescent="0.2">
      <c r="A429" s="14" t="s">
        <v>14</v>
      </c>
      <c r="B429" s="14" t="s">
        <v>619</v>
      </c>
      <c r="C429" s="14"/>
      <c r="D429" s="14" t="s">
        <v>40</v>
      </c>
      <c r="E429" s="15">
        <v>1</v>
      </c>
      <c r="F429" s="24"/>
      <c r="G429" s="16">
        <v>6.9</v>
      </c>
      <c r="H429" s="17">
        <v>1.4005602240896389E-3</v>
      </c>
      <c r="I429" s="18">
        <f t="shared" si="33"/>
        <v>6.9</v>
      </c>
      <c r="J429" s="32"/>
      <c r="K429" s="29">
        <f t="shared" si="34"/>
        <v>6.9</v>
      </c>
      <c r="N429" s="19">
        <f t="shared" si="35"/>
        <v>0</v>
      </c>
      <c r="O429" s="4">
        <f t="shared" si="32"/>
        <v>0</v>
      </c>
      <c r="P429" s="4">
        <f t="shared" si="36"/>
        <v>0</v>
      </c>
    </row>
    <row r="430" spans="1:16" ht="15" x14ac:dyDescent="0.2">
      <c r="A430" s="14" t="s">
        <v>14</v>
      </c>
      <c r="B430" s="14" t="s">
        <v>620</v>
      </c>
      <c r="C430" s="14" t="s">
        <v>607</v>
      </c>
      <c r="D430" s="14" t="s">
        <v>40</v>
      </c>
      <c r="E430" s="15">
        <v>11</v>
      </c>
      <c r="F430" s="14"/>
      <c r="G430" s="16">
        <v>7.5</v>
      </c>
      <c r="H430" s="17">
        <v>1.2004801920768333E-3</v>
      </c>
      <c r="I430" s="18">
        <f t="shared" si="33"/>
        <v>7.5</v>
      </c>
      <c r="J430" s="32"/>
      <c r="K430" s="29">
        <f t="shared" si="34"/>
        <v>7.5</v>
      </c>
      <c r="N430" s="19">
        <f t="shared" si="35"/>
        <v>0</v>
      </c>
      <c r="O430" s="4">
        <f t="shared" si="32"/>
        <v>0</v>
      </c>
      <c r="P430" s="4">
        <f t="shared" si="36"/>
        <v>0</v>
      </c>
    </row>
    <row r="431" spans="1:16" ht="15" x14ac:dyDescent="0.2">
      <c r="A431" s="20" t="s">
        <v>14</v>
      </c>
      <c r="B431" s="20" t="s">
        <v>621</v>
      </c>
      <c r="C431" s="20" t="s">
        <v>36</v>
      </c>
      <c r="D431" s="20" t="s">
        <v>30</v>
      </c>
      <c r="E431" s="21">
        <v>500</v>
      </c>
      <c r="F431" s="23"/>
      <c r="G431" s="16">
        <v>10.9</v>
      </c>
      <c r="H431" s="17">
        <v>1.1004401760704306E-3</v>
      </c>
      <c r="I431" s="18">
        <f t="shared" si="33"/>
        <v>10.9</v>
      </c>
      <c r="J431" s="32"/>
      <c r="K431" s="29">
        <f t="shared" si="34"/>
        <v>10.9</v>
      </c>
      <c r="N431" s="19">
        <f t="shared" si="35"/>
        <v>0</v>
      </c>
      <c r="O431" s="4">
        <f t="shared" si="32"/>
        <v>0</v>
      </c>
      <c r="P431" s="4">
        <f t="shared" si="36"/>
        <v>0</v>
      </c>
    </row>
    <row r="432" spans="1:16" ht="15" x14ac:dyDescent="0.2">
      <c r="A432" s="20" t="s">
        <v>14</v>
      </c>
      <c r="B432" s="20" t="s">
        <v>622</v>
      </c>
      <c r="C432" s="20" t="s">
        <v>419</v>
      </c>
      <c r="D432" s="20" t="s">
        <v>30</v>
      </c>
      <c r="E432" s="21">
        <v>335</v>
      </c>
      <c r="F432" s="23"/>
      <c r="G432" s="16">
        <v>5.9</v>
      </c>
      <c r="H432" s="17">
        <v>9.0036014405762499E-4</v>
      </c>
      <c r="I432" s="18">
        <f t="shared" si="33"/>
        <v>5.9</v>
      </c>
      <c r="J432" s="32"/>
      <c r="K432" s="29">
        <f t="shared" si="34"/>
        <v>5.9</v>
      </c>
      <c r="N432" s="19">
        <f t="shared" si="35"/>
        <v>0</v>
      </c>
      <c r="O432" s="4">
        <f t="shared" si="32"/>
        <v>0</v>
      </c>
      <c r="P432" s="4">
        <f t="shared" si="36"/>
        <v>0</v>
      </c>
    </row>
    <row r="433" spans="1:16" ht="15" x14ac:dyDescent="0.2">
      <c r="A433" s="14" t="s">
        <v>14</v>
      </c>
      <c r="B433" s="14" t="s">
        <v>623</v>
      </c>
      <c r="C433" s="14" t="s">
        <v>36</v>
      </c>
      <c r="D433" s="14" t="s">
        <v>30</v>
      </c>
      <c r="E433" s="15">
        <v>500</v>
      </c>
      <c r="F433" s="24"/>
      <c r="G433" s="16">
        <v>10.5</v>
      </c>
      <c r="H433" s="17">
        <v>9.0036014405762499E-4</v>
      </c>
      <c r="I433" s="18">
        <f t="shared" si="33"/>
        <v>10.5</v>
      </c>
      <c r="J433" s="32"/>
      <c r="K433" s="29">
        <f t="shared" si="34"/>
        <v>10.5</v>
      </c>
      <c r="N433" s="19">
        <f t="shared" si="35"/>
        <v>0</v>
      </c>
      <c r="O433" s="4">
        <f t="shared" si="32"/>
        <v>0</v>
      </c>
      <c r="P433" s="4">
        <f t="shared" si="36"/>
        <v>0</v>
      </c>
    </row>
    <row r="434" spans="1:16" ht="15" x14ac:dyDescent="0.2">
      <c r="A434" s="14" t="s">
        <v>14</v>
      </c>
      <c r="B434" s="14" t="s">
        <v>624</v>
      </c>
      <c r="C434" s="14" t="s">
        <v>419</v>
      </c>
      <c r="D434" s="14" t="s">
        <v>40</v>
      </c>
      <c r="E434" s="15">
        <v>1</v>
      </c>
      <c r="F434" s="14"/>
      <c r="G434" s="16">
        <v>6.7</v>
      </c>
      <c r="H434" s="17">
        <v>8.0032012805122228E-4</v>
      </c>
      <c r="I434" s="18">
        <f t="shared" si="33"/>
        <v>6.7</v>
      </c>
      <c r="J434" s="32"/>
      <c r="K434" s="29">
        <f t="shared" si="34"/>
        <v>6.7</v>
      </c>
      <c r="N434" s="19">
        <f t="shared" si="35"/>
        <v>0</v>
      </c>
      <c r="O434" s="4">
        <f t="shared" si="32"/>
        <v>0</v>
      </c>
      <c r="P434" s="4">
        <f t="shared" si="36"/>
        <v>0</v>
      </c>
    </row>
    <row r="435" spans="1:16" ht="15" x14ac:dyDescent="0.2">
      <c r="A435" s="20" t="s">
        <v>14</v>
      </c>
      <c r="B435" s="20" t="s">
        <v>625</v>
      </c>
      <c r="C435" s="20" t="s">
        <v>294</v>
      </c>
      <c r="D435" s="20" t="s">
        <v>40</v>
      </c>
      <c r="E435" s="21">
        <v>1</v>
      </c>
      <c r="F435" s="20"/>
      <c r="G435" s="16">
        <v>7.7</v>
      </c>
      <c r="H435" s="17">
        <v>7.0028011204481945E-4</v>
      </c>
      <c r="I435" s="18">
        <f t="shared" si="33"/>
        <v>7.7</v>
      </c>
      <c r="J435" s="32"/>
      <c r="K435" s="29">
        <f t="shared" si="34"/>
        <v>7.7</v>
      </c>
      <c r="N435" s="19">
        <f t="shared" si="35"/>
        <v>0</v>
      </c>
      <c r="O435" s="4">
        <f t="shared" si="32"/>
        <v>0</v>
      </c>
      <c r="P435" s="4">
        <f t="shared" si="36"/>
        <v>0</v>
      </c>
    </row>
    <row r="436" spans="1:16" ht="15" x14ac:dyDescent="0.2">
      <c r="A436" s="20" t="s">
        <v>14</v>
      </c>
      <c r="B436" s="20" t="s">
        <v>626</v>
      </c>
      <c r="C436" s="20" t="s">
        <v>294</v>
      </c>
      <c r="D436" s="20" t="s">
        <v>30</v>
      </c>
      <c r="E436" s="21">
        <v>850</v>
      </c>
      <c r="F436" s="23"/>
      <c r="G436" s="16">
        <v>6.7</v>
      </c>
      <c r="H436" s="17">
        <v>6.0024009603841663E-4</v>
      </c>
      <c r="I436" s="18">
        <f t="shared" si="33"/>
        <v>6.7</v>
      </c>
      <c r="J436" s="32"/>
      <c r="K436" s="29">
        <f t="shared" si="34"/>
        <v>6.7</v>
      </c>
      <c r="N436" s="19">
        <f t="shared" si="35"/>
        <v>0</v>
      </c>
      <c r="O436" s="4">
        <f t="shared" si="32"/>
        <v>0</v>
      </c>
      <c r="P436" s="4">
        <f t="shared" si="36"/>
        <v>0</v>
      </c>
    </row>
    <row r="437" spans="1:16" ht="15" x14ac:dyDescent="0.2">
      <c r="A437" s="14" t="s">
        <v>14</v>
      </c>
      <c r="B437" s="14" t="s">
        <v>627</v>
      </c>
      <c r="C437" s="14" t="s">
        <v>294</v>
      </c>
      <c r="D437" s="14" t="s">
        <v>30</v>
      </c>
      <c r="E437" s="15">
        <v>850</v>
      </c>
      <c r="F437" s="14"/>
      <c r="G437" s="16">
        <v>6.7</v>
      </c>
      <c r="H437" s="17">
        <v>6.0024009603841663E-4</v>
      </c>
      <c r="I437" s="18">
        <f t="shared" si="33"/>
        <v>6.7</v>
      </c>
      <c r="J437" s="32"/>
      <c r="K437" s="29">
        <f t="shared" si="34"/>
        <v>6.7</v>
      </c>
      <c r="N437" s="19">
        <f t="shared" si="35"/>
        <v>0</v>
      </c>
      <c r="O437" s="4">
        <f t="shared" si="32"/>
        <v>0</v>
      </c>
      <c r="P437" s="4">
        <f t="shared" si="36"/>
        <v>0</v>
      </c>
    </row>
    <row r="438" spans="1:16" ht="15" x14ac:dyDescent="0.2">
      <c r="A438" s="14" t="s">
        <v>14</v>
      </c>
      <c r="B438" s="14" t="s">
        <v>628</v>
      </c>
      <c r="C438" s="14"/>
      <c r="D438" s="14" t="s">
        <v>40</v>
      </c>
      <c r="E438" s="15">
        <v>1</v>
      </c>
      <c r="F438" s="14"/>
      <c r="G438" s="16">
        <v>9.1999999999999993</v>
      </c>
      <c r="H438" s="17">
        <v>5.0020008003201391E-4</v>
      </c>
      <c r="I438" s="18">
        <f t="shared" si="33"/>
        <v>9.1999999999999993</v>
      </c>
      <c r="J438" s="32"/>
      <c r="K438" s="29">
        <f t="shared" si="34"/>
        <v>9.1999999999999993</v>
      </c>
      <c r="N438" s="19">
        <f t="shared" si="35"/>
        <v>0</v>
      </c>
      <c r="O438" s="4">
        <f t="shared" si="32"/>
        <v>0</v>
      </c>
      <c r="P438" s="4">
        <f t="shared" si="36"/>
        <v>0</v>
      </c>
    </row>
    <row r="439" spans="1:16" ht="15" x14ac:dyDescent="0.2">
      <c r="A439" s="20" t="s">
        <v>14</v>
      </c>
      <c r="B439" s="20" t="s">
        <v>629</v>
      </c>
      <c r="C439" s="20" t="s">
        <v>607</v>
      </c>
      <c r="D439" s="20" t="s">
        <v>30</v>
      </c>
      <c r="E439" s="21">
        <v>540</v>
      </c>
      <c r="F439" s="20"/>
      <c r="G439" s="16">
        <v>5.7</v>
      </c>
      <c r="H439" s="17">
        <v>4.0016006402561114E-4</v>
      </c>
      <c r="I439" s="18">
        <f t="shared" si="33"/>
        <v>5.7</v>
      </c>
      <c r="J439" s="32"/>
      <c r="K439" s="29">
        <f t="shared" si="34"/>
        <v>5.7</v>
      </c>
      <c r="N439" s="19">
        <f t="shared" si="35"/>
        <v>0</v>
      </c>
      <c r="O439" s="4">
        <f t="shared" si="32"/>
        <v>0</v>
      </c>
      <c r="P439" s="4">
        <f t="shared" si="36"/>
        <v>0</v>
      </c>
    </row>
    <row r="440" spans="1:16" ht="15" x14ac:dyDescent="0.2">
      <c r="A440" s="14" t="s">
        <v>14</v>
      </c>
      <c r="B440" s="14" t="s">
        <v>630</v>
      </c>
      <c r="C440" s="14"/>
      <c r="D440" s="14" t="s">
        <v>30</v>
      </c>
      <c r="E440" s="15">
        <v>250</v>
      </c>
      <c r="F440" s="24"/>
      <c r="G440" s="16">
        <v>7</v>
      </c>
      <c r="H440" s="17">
        <v>3.0012004801920831E-4</v>
      </c>
      <c r="I440" s="18">
        <f t="shared" si="33"/>
        <v>7</v>
      </c>
      <c r="J440" s="32"/>
      <c r="K440" s="29">
        <f t="shared" si="34"/>
        <v>7</v>
      </c>
      <c r="N440" s="19">
        <f t="shared" si="35"/>
        <v>0</v>
      </c>
      <c r="O440" s="4">
        <f t="shared" si="32"/>
        <v>0</v>
      </c>
      <c r="P440" s="4">
        <f t="shared" si="36"/>
        <v>0</v>
      </c>
    </row>
    <row r="441" spans="1:16" ht="15" x14ac:dyDescent="0.2">
      <c r="A441" s="14" t="s">
        <v>14</v>
      </c>
      <c r="B441" s="14" t="s">
        <v>631</v>
      </c>
      <c r="C441" s="14" t="s">
        <v>607</v>
      </c>
      <c r="D441" s="14" t="s">
        <v>30</v>
      </c>
      <c r="E441" s="15">
        <v>540</v>
      </c>
      <c r="F441" s="24"/>
      <c r="G441" s="16">
        <v>5.9</v>
      </c>
      <c r="H441" s="17">
        <v>2.0008003201280557E-4</v>
      </c>
      <c r="I441" s="18">
        <f t="shared" si="33"/>
        <v>5.9</v>
      </c>
      <c r="J441" s="32"/>
      <c r="K441" s="29">
        <f t="shared" si="34"/>
        <v>5.9</v>
      </c>
      <c r="N441" s="19">
        <f t="shared" si="35"/>
        <v>0</v>
      </c>
      <c r="O441" s="4">
        <f t="shared" si="32"/>
        <v>0</v>
      </c>
      <c r="P441" s="4">
        <f t="shared" si="36"/>
        <v>0</v>
      </c>
    </row>
    <row r="442" spans="1:16" ht="15" x14ac:dyDescent="0.2">
      <c r="A442" s="20" t="s">
        <v>14</v>
      </c>
      <c r="B442" s="20" t="s">
        <v>632</v>
      </c>
      <c r="C442" s="20" t="s">
        <v>36</v>
      </c>
      <c r="D442" s="20" t="s">
        <v>30</v>
      </c>
      <c r="E442" s="21">
        <v>850</v>
      </c>
      <c r="F442" s="23"/>
      <c r="G442" s="16">
        <v>14.2</v>
      </c>
      <c r="H442" s="17">
        <v>2.0008003201280557E-4</v>
      </c>
      <c r="I442" s="18">
        <f t="shared" si="33"/>
        <v>14.2</v>
      </c>
      <c r="J442" s="32"/>
      <c r="K442" s="29">
        <f t="shared" si="34"/>
        <v>14.2</v>
      </c>
      <c r="N442" s="19">
        <f t="shared" si="35"/>
        <v>0</v>
      </c>
      <c r="O442" s="4">
        <f t="shared" si="32"/>
        <v>0</v>
      </c>
      <c r="P442" s="4">
        <f t="shared" si="36"/>
        <v>0</v>
      </c>
    </row>
    <row r="443" spans="1:16" ht="15" x14ac:dyDescent="0.2">
      <c r="A443" s="14" t="s">
        <v>14</v>
      </c>
      <c r="B443" s="14" t="s">
        <v>633</v>
      </c>
      <c r="C443" s="14"/>
      <c r="D443" s="14" t="s">
        <v>40</v>
      </c>
      <c r="E443" s="15">
        <v>1</v>
      </c>
      <c r="F443" s="14"/>
      <c r="G443" s="16">
        <v>29.9</v>
      </c>
      <c r="H443" s="17">
        <v>2.0008003201280557E-4</v>
      </c>
      <c r="I443" s="18">
        <f t="shared" si="33"/>
        <v>29.9</v>
      </c>
      <c r="J443" s="32"/>
      <c r="K443" s="29">
        <f t="shared" si="34"/>
        <v>29.9</v>
      </c>
      <c r="N443" s="19">
        <f t="shared" si="35"/>
        <v>0</v>
      </c>
      <c r="O443" s="4">
        <f t="shared" si="32"/>
        <v>0</v>
      </c>
      <c r="P443" s="4">
        <f t="shared" si="36"/>
        <v>0</v>
      </c>
    </row>
    <row r="444" spans="1:16" ht="15" x14ac:dyDescent="0.2">
      <c r="A444" s="20" t="s">
        <v>14</v>
      </c>
      <c r="B444" s="20" t="s">
        <v>634</v>
      </c>
      <c r="C444" s="20" t="s">
        <v>253</v>
      </c>
      <c r="D444" s="20" t="s">
        <v>30</v>
      </c>
      <c r="E444" s="21">
        <v>500</v>
      </c>
      <c r="F444" s="23"/>
      <c r="G444" s="16">
        <v>10.9</v>
      </c>
      <c r="H444" s="17">
        <v>2.0008003201280557E-4</v>
      </c>
      <c r="I444" s="18">
        <f t="shared" si="33"/>
        <v>10.9</v>
      </c>
      <c r="J444" s="32"/>
      <c r="K444" s="29">
        <f t="shared" si="34"/>
        <v>10.9</v>
      </c>
      <c r="N444" s="19">
        <f t="shared" si="35"/>
        <v>0</v>
      </c>
      <c r="O444" s="4">
        <f t="shared" si="32"/>
        <v>0</v>
      </c>
      <c r="P444" s="4">
        <f t="shared" si="36"/>
        <v>0</v>
      </c>
    </row>
    <row r="445" spans="1:16" ht="15" x14ac:dyDescent="0.2">
      <c r="A445" s="20" t="s">
        <v>14</v>
      </c>
      <c r="B445" s="20" t="s">
        <v>635</v>
      </c>
      <c r="C445" s="20" t="s">
        <v>419</v>
      </c>
      <c r="D445" s="20" t="s">
        <v>30</v>
      </c>
      <c r="E445" s="21">
        <v>800</v>
      </c>
      <c r="F445" s="23"/>
      <c r="G445" s="16">
        <v>6.7</v>
      </c>
      <c r="H445" s="17">
        <v>1.0004001600640278E-4</v>
      </c>
      <c r="I445" s="18">
        <f t="shared" si="33"/>
        <v>6.7</v>
      </c>
      <c r="J445" s="32"/>
      <c r="K445" s="29">
        <f t="shared" si="34"/>
        <v>6.7</v>
      </c>
      <c r="N445" s="19">
        <f t="shared" si="35"/>
        <v>0</v>
      </c>
      <c r="O445" s="4">
        <f t="shared" si="32"/>
        <v>0</v>
      </c>
      <c r="P445" s="4">
        <f t="shared" si="36"/>
        <v>0</v>
      </c>
    </row>
    <row r="446" spans="1:16" ht="15" x14ac:dyDescent="0.2">
      <c r="A446" s="14" t="s">
        <v>14</v>
      </c>
      <c r="B446" s="14" t="s">
        <v>636</v>
      </c>
      <c r="C446" s="14" t="s">
        <v>637</v>
      </c>
      <c r="D446" s="14" t="s">
        <v>40</v>
      </c>
      <c r="E446" s="15">
        <v>4</v>
      </c>
      <c r="F446" s="14"/>
      <c r="G446" s="16">
        <v>4.2</v>
      </c>
      <c r="H446" s="17">
        <v>1.0004001600640278E-4</v>
      </c>
      <c r="I446" s="18">
        <f t="shared" si="33"/>
        <v>4.2</v>
      </c>
      <c r="J446" s="32"/>
      <c r="K446" s="29">
        <f t="shared" si="34"/>
        <v>4.2</v>
      </c>
      <c r="N446" s="19">
        <f t="shared" si="35"/>
        <v>0</v>
      </c>
      <c r="O446" s="4">
        <f t="shared" si="32"/>
        <v>0</v>
      </c>
      <c r="P446" s="4">
        <f t="shared" si="36"/>
        <v>0</v>
      </c>
    </row>
    <row r="447" spans="1:16" ht="15" x14ac:dyDescent="0.2">
      <c r="A447" s="20" t="s">
        <v>14</v>
      </c>
      <c r="B447" s="20" t="s">
        <v>638</v>
      </c>
      <c r="C447" s="20"/>
      <c r="D447" s="20" t="s">
        <v>40</v>
      </c>
      <c r="E447" s="21">
        <v>1</v>
      </c>
      <c r="F447" s="20"/>
      <c r="G447" s="16">
        <v>14.2</v>
      </c>
      <c r="H447" s="17">
        <v>1.0004001600640278E-4</v>
      </c>
      <c r="I447" s="18">
        <f t="shared" si="33"/>
        <v>14.2</v>
      </c>
      <c r="J447" s="32"/>
      <c r="K447" s="29">
        <f t="shared" si="34"/>
        <v>14.2</v>
      </c>
      <c r="N447" s="19">
        <f t="shared" si="35"/>
        <v>0</v>
      </c>
      <c r="O447" s="4">
        <f t="shared" si="32"/>
        <v>0</v>
      </c>
      <c r="P447" s="4">
        <f t="shared" si="36"/>
        <v>0</v>
      </c>
    </row>
    <row r="448" spans="1:16" ht="28.5" x14ac:dyDescent="0.2">
      <c r="A448" s="14" t="s">
        <v>14</v>
      </c>
      <c r="B448" s="14" t="s">
        <v>639</v>
      </c>
      <c r="C448" s="14"/>
      <c r="D448" s="14" t="s">
        <v>40</v>
      </c>
      <c r="E448" s="15">
        <v>1</v>
      </c>
      <c r="F448" s="14" t="s">
        <v>640</v>
      </c>
      <c r="G448" s="16">
        <v>6.7</v>
      </c>
      <c r="H448" s="17">
        <v>0</v>
      </c>
      <c r="I448" s="18">
        <f t="shared" si="33"/>
        <v>6.7</v>
      </c>
      <c r="J448" s="32"/>
      <c r="K448" s="29">
        <f t="shared" si="34"/>
        <v>6.7</v>
      </c>
      <c r="N448" s="19">
        <f t="shared" si="35"/>
        <v>0</v>
      </c>
      <c r="O448" s="4">
        <f t="shared" si="32"/>
        <v>0</v>
      </c>
      <c r="P448" s="4">
        <f t="shared" si="36"/>
        <v>0</v>
      </c>
    </row>
    <row r="449" spans="8:8" x14ac:dyDescent="0.2">
      <c r="H449" s="28"/>
    </row>
  </sheetData>
  <sheetProtection algorithmName="SHA-512" hashValue="DcraPOED3oePKmOyC+lu06avNxyytiX8PJfvhnRsw3w7dsuXp4RHK2Is1inqeCXTqFeuPQdYcgMqTEihx5r1tg==" saltValue="l10GgL7Y4atXL5Hat8/ysw==" spinCount="100000" sheet="1" objects="1" scenarios="1"/>
  <sortState ref="A16:K448">
    <sortCondition ref="A16:A448"/>
    <sortCondition descending="1" ref="H16:H448"/>
  </sortState>
  <mergeCells count="14">
    <mergeCell ref="J408:J448"/>
    <mergeCell ref="J47:J129"/>
    <mergeCell ref="J130:J249"/>
    <mergeCell ref="J250:J271"/>
    <mergeCell ref="F2:J4"/>
    <mergeCell ref="F5:J7"/>
    <mergeCell ref="F8:J9"/>
    <mergeCell ref="F10:J11"/>
    <mergeCell ref="F12:J13"/>
    <mergeCell ref="J16:J46"/>
    <mergeCell ref="J272:J313"/>
    <mergeCell ref="J314:J345"/>
    <mergeCell ref="J346:J388"/>
    <mergeCell ref="J389:J407"/>
  </mergeCells>
  <conditionalFormatting sqref="B108">
    <cfRule type="duplicateValues" dxfId="11" priority="11"/>
  </conditionalFormatting>
  <conditionalFormatting sqref="B113">
    <cfRule type="duplicateValues" dxfId="10" priority="10"/>
  </conditionalFormatting>
  <conditionalFormatting sqref="B71:B72">
    <cfRule type="duplicateValues" dxfId="9" priority="9"/>
  </conditionalFormatting>
  <conditionalFormatting sqref="B125">
    <cfRule type="duplicateValues" dxfId="8" priority="8"/>
  </conditionalFormatting>
  <conditionalFormatting sqref="B176">
    <cfRule type="duplicateValues" dxfId="7" priority="7"/>
  </conditionalFormatting>
  <conditionalFormatting sqref="B216">
    <cfRule type="duplicateValues" dxfId="6" priority="6"/>
  </conditionalFormatting>
  <conditionalFormatting sqref="B286">
    <cfRule type="duplicateValues" dxfId="5" priority="5"/>
  </conditionalFormatting>
  <conditionalFormatting sqref="B289:B290">
    <cfRule type="duplicateValues" dxfId="4" priority="4"/>
  </conditionalFormatting>
  <conditionalFormatting sqref="B305">
    <cfRule type="duplicateValues" dxfId="3" priority="3"/>
  </conditionalFormatting>
  <conditionalFormatting sqref="B313">
    <cfRule type="duplicateValues" dxfId="2" priority="2"/>
  </conditionalFormatting>
  <conditionalFormatting sqref="B17">
    <cfRule type="duplicateValues" dxfId="1" priority="1"/>
  </conditionalFormatting>
  <conditionalFormatting sqref="B217:B285 B177:B215 B109:B112 B114:B124 B73:B107 B126:B175 B287:B288 B291:B304 B306:B312 B18:B70 B314:B448 B16">
    <cfRule type="duplicateValues" dxfId="0" priority="14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חלקת רכישות - דואר נכנס" ma:contentTypeID="0x0101000F0F5398ABCC774EA63F8BA657B40C64B400834043B989B67B4F827B0FA79D039833" ma:contentTypeVersion="16" ma:contentTypeDescription="צור מסמך חדש." ma:contentTypeScope="" ma:versionID="48019047a62a53335a94a8943b6eaa39">
  <xsd:schema xmlns:xsd="http://www.w3.org/2001/XMLSchema" xmlns:xs="http://www.w3.org/2001/XMLSchema" xmlns:p="http://schemas.microsoft.com/office/2006/metadata/properties" xmlns:ns1="F2B39882-E02B-4375-B893-A3DEDAF5D6CA" xmlns:ns2="e4e7391b-bfb8-4cfb-95fb-a41aa6266d4b" xmlns:ns3="77704bc4-301f-4066-b151-4b0d8f28c850" targetNamespace="http://schemas.microsoft.com/office/2006/metadata/properties" ma:root="true" ma:fieldsID="b79cff5bfd2774a944a4eb2258016bff" ns1:_="" ns2:_="" ns3:_="">
    <xsd:import namespace="F2B39882-E02B-4375-B893-A3DEDAF5D6CA"/>
    <xsd:import namespace="e4e7391b-bfb8-4cfb-95fb-a41aa6266d4b"/>
    <xsd:import namespace="77704bc4-301f-4066-b151-4b0d8f28c850"/>
    <xsd:element name="properties">
      <xsd:complexType>
        <xsd:sequence>
          <xsd:element name="documentManagement">
            <xsd:complexType>
              <xsd:all>
                <xsd:element ref="ns1:SDSenderName" minOccurs="0"/>
                <xsd:element ref="ns1:Status" minOccurs="0"/>
                <xsd:element ref="ns2:MnlRemark" minOccurs="0"/>
                <xsd:element ref="ns3:SDCategoryID" minOccurs="0"/>
                <xsd:element ref="ns3:SDAuthor" minOccurs="0"/>
                <xsd:element ref="ns3:SDDocDate" minOccurs="0"/>
                <xsd:element ref="ns3:SDHebDate" minOccurs="0"/>
                <xsd:element ref="ns3:SDOriginalID" minOccurs="0"/>
                <xsd:element ref="ns3:SDOfflineTo" minOccurs="0"/>
                <xsd:element ref="ns3:SDAsmachta" minOccurs="0"/>
                <xsd:element ref="ns3:SDDocumentSource" minOccurs="0"/>
                <xsd:element ref="ns3:SDImportance" minOccurs="0"/>
                <xsd:element ref="ns3:SDLastSigningDate" minOccurs="0"/>
                <xsd:element ref="ns3:SDNumOfSignatures" minOccurs="0"/>
                <xsd:element ref="ns3:SDSignersLogins" minOccurs="0"/>
                <xsd:element ref="ns3:AutoNumber" minOccurs="0"/>
                <xsd:element ref="ns3:SDCategories" minOccurs="0"/>
                <xsd:element ref="ns3:sugmismach" minOccurs="0"/>
                <xsd:element ref="ns3:SDExternalEntityConnec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B39882-E02B-4375-B893-A3DEDAF5D6CA" elementFormDefault="qualified">
    <xsd:import namespace="http://schemas.microsoft.com/office/2006/documentManagement/types"/>
    <xsd:import namespace="http://schemas.microsoft.com/office/infopath/2007/PartnerControls"/>
    <xsd:element name="SDSenderName" ma:index="0" nillable="true" ma:displayName="שם השולח" ma:internalName="SDSenderName" ma:readOnly="false">
      <xsd:simpleType>
        <xsd:restriction base="dms:Text"/>
      </xsd:simpleType>
    </xsd:element>
    <xsd:element name="Status" ma:index="1" nillable="true" ma:displayName="שלב ביצוע" ma:internalName="Status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טרום קבלת מכרז"/>
                    <xsd:enumeration value="קבלת מפרט"/>
                    <xsd:enumeration value="הכנת מפרט"/>
                    <xsd:enumeration value="ביטחון"/>
                    <xsd:enumeration value="ביטוח"/>
                    <xsd:enumeration value="דוח אפיון מקדמי"/>
                    <xsd:enumeration value="ועדת מכרזים"/>
                    <xsd:enumeration value="פרסום מכרז"/>
                    <xsd:enumeration value="סיור / כנס ספקים"/>
                    <xsd:enumeration value="פניות מציעים"/>
                    <xsd:enumeration value="מ.א. להגשת שאלות"/>
                    <xsd:enumeration value="מ.א. להגשת הצעות"/>
                    <xsd:enumeration value="הודעת תיקון"/>
                    <xsd:enumeration value="חוו&quot;ד לבחירת זוכה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e7391b-bfb8-4cfb-95fb-a41aa6266d4b" elementFormDefault="qualified">
    <xsd:import namespace="http://schemas.microsoft.com/office/2006/documentManagement/types"/>
    <xsd:import namespace="http://schemas.microsoft.com/office/infopath/2007/PartnerControls"/>
    <xsd:element name="MnlRemark" ma:index="2" nillable="true" ma:displayName="הערה" ma:internalName="MnlRemark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04bc4-301f-4066-b151-4b0d8f28c850" elementFormDefault="qualified">
    <xsd:import namespace="http://schemas.microsoft.com/office/2006/documentManagement/types"/>
    <xsd:import namespace="http://schemas.microsoft.com/office/infopath/2007/PartnerControls"/>
    <xsd:element name="SDCategoryID" ma:index="3" nillable="true" ma:displayName="מזהה נושא" ma:indexed="true" ma:internalName="SDCategoryID">
      <xsd:simpleType>
        <xsd:restriction base="dms:Text"/>
      </xsd:simpleType>
    </xsd:element>
    <xsd:element name="SDAuthor" ma:index="4" nillable="true" ma:displayName="מחבר" ma:indexed="true" ma:internalName="SDAuthor">
      <xsd:simpleType>
        <xsd:restriction base="dms:Text"/>
      </xsd:simpleType>
    </xsd:element>
    <xsd:element name="SDDocDate" ma:index="5" nillable="true" ma:displayName="תאריך המסמך" ma:indexed="true" ma:internalName="SDDocDate">
      <xsd:simpleType>
        <xsd:restriction base="dms:DateTime"/>
      </xsd:simpleType>
    </xsd:element>
    <xsd:element name="SDHebDate" ma:index="6" nillable="true" ma:displayName="תאריך עברי" ma:internalName="SDHebDate">
      <xsd:simpleType>
        <xsd:restriction base="dms:Text"/>
      </xsd:simpleType>
    </xsd:element>
    <xsd:element name="SDOriginalID" ma:index="7" nillable="true" ma:displayName="סימוכין מקורי" ma:internalName="SDOriginalID">
      <xsd:simpleType>
        <xsd:restriction base="dms:Text"/>
      </xsd:simpleType>
    </xsd:element>
    <xsd:element name="SDOfflineTo" ma:index="8" nillable="true" ma:displayName="הוצא אל" ma:internalName="SDOfflineTo">
      <xsd:simpleType>
        <xsd:restriction base="dms:Text"/>
      </xsd:simpleType>
    </xsd:element>
    <xsd:element name="SDAsmachta" ma:index="10" nillable="true" ma:displayName="אסמכתא" ma:internalName="SDAsmachta">
      <xsd:simpleType>
        <xsd:restriction base="dms:Text"/>
      </xsd:simpleType>
    </xsd:element>
    <xsd:element name="SDDocumentSource" ma:index="11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2" nillable="true" ma:displayName="חשיבות" ma:internalName="SDImportance">
      <xsd:simpleType>
        <xsd:restriction base="dms:Number"/>
      </xsd:simpleType>
    </xsd:element>
    <xsd:element name="SDLastSigningDate" ma:index="13" nillable="true" ma:displayName="SDLastSigningDate" ma:internalName="SDLastSigningDate">
      <xsd:simpleType>
        <xsd:restriction base="dms:DateTime"/>
      </xsd:simpleType>
    </xsd:element>
    <xsd:element name="SDNumOfSignatures" ma:index="14" nillable="true" ma:displayName="SDNumOfSignatures" ma:internalName="SDNumOfSignatures">
      <xsd:simpleType>
        <xsd:restriction base="dms:Number"/>
      </xsd:simpleType>
    </xsd:element>
    <xsd:element name="SDSignersLogins" ma:index="15" nillable="true" ma:displayName="SDSignersLogins" ma:internalName="SDSignersLogins">
      <xsd:simpleType>
        <xsd:restriction base="dms:Text"/>
      </xsd:simpleType>
    </xsd:element>
    <xsd:element name="AutoNumber" ma:index="16" nillable="true" ma:displayName="סימוכין" ma:indexed="true" ma:internalName="AutoNumber">
      <xsd:simpleType>
        <xsd:restriction base="dms:Text"/>
      </xsd:simpleType>
    </xsd:element>
    <xsd:element name="SDCategories" ma:index="17" nillable="true" ma:displayName="נושאים" ma:internalName="SDCategories">
      <xsd:simpleType>
        <xsd:restriction base="dms:Note"/>
      </xsd:simpleType>
    </xsd:element>
    <xsd:element name="sugmismach" ma:index="18" nillable="true" ma:displayName="סוג מסמך" ma:format="Dropdown" ma:internalName="sugmismach" ma:readOnly="false">
      <xsd:simpleType>
        <xsd:restriction base="dms:Choice">
          <xsd:enumeration value="ראשי"/>
          <xsd:enumeration value="משני"/>
          <xsd:enumeration value="שלישוני"/>
        </xsd:restriction>
      </xsd:simpleType>
    </xsd:element>
    <xsd:element name="SDExternalEntityConnected" ma:index="19" nillable="true" ma:displayName="מקושר לאפליקציה חיצונית" ma:internalName="SDExternalEntityConnect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 ma:index="9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DDocumentSource xmlns="77704bc4-301f-4066-b151-4b0d8f28c850">OfficeAddIn</SDDocumentSource>
    <AutoNumber xmlns="77704bc4-301f-4066-b151-4b0d8f28c850">09427620</AutoNumber>
    <SDSenderName xmlns="F2B39882-E02B-4375-B893-A3DEDAF5D6CA" xsi:nil="true"/>
    <SDImportance xmlns="77704bc4-301f-4066-b151-4b0d8f28c850">0</SDImportance>
    <SDLastSigningDate xmlns="77704bc4-301f-4066-b151-4b0d8f28c850" xsi:nil="true"/>
    <sugmismach xmlns="77704bc4-301f-4066-b151-4b0d8f28c850" xsi:nil="true"/>
    <SDSignersLogins xmlns="77704bc4-301f-4066-b151-4b0d8f28c850" xsi:nil="true"/>
    <SDCategoryID xmlns="77704bc4-301f-4066-b151-4b0d8f28c850">da15539ff939;#</SDCategoryID>
    <SDDocDate xmlns="77704bc4-301f-4066-b151-4b0d8f28c850">2020-02-02T14:59:53+00:00</SDDocDate>
    <MnlRemark xmlns="e4e7391b-bfb8-4cfb-95fb-a41aa6266d4b" xsi:nil="true"/>
    <SDOriginalID xmlns="77704bc4-301f-4066-b151-4b0d8f28c850" xsi:nil="true"/>
    <SDAsmachta xmlns="77704bc4-301f-4066-b151-4b0d8f28c850" xsi:nil="true"/>
    <SDOfflineTo xmlns="77704bc4-301f-4066-b151-4b0d8f28c850" xsi:nil="true"/>
    <SDNumOfSignatures xmlns="77704bc4-301f-4066-b151-4b0d8f28c850" xsi:nil="true"/>
    <SDCategories xmlns="77704bc4-301f-4066-b151-4b0d8f28c850">:נציבות 1:מחלקת רכישות:מרכזי מכר:מכרז קנטינות עתידי;#</SDCategories>
    <SDExternalEntityConnected xmlns="77704bc4-301f-4066-b151-4b0d8f28c850" xsi:nil="true"/>
    <Status xmlns="F2B39882-E02B-4375-B893-A3DEDAF5D6CA"/>
    <SDAuthor xmlns="77704bc4-301f-4066-b151-4b0d8f28c850">מחלקת רכישות - רצ מרכזי מכר - דני-אהוד חיימגאן</SDAuthor>
    <SDHebDate xmlns="77704bc4-301f-4066-b151-4b0d8f28c850">ז' בשבט, התש"פ</SDHebDate>
  </documentManagement>
</p:properties>
</file>

<file path=customXml/itemProps1.xml><?xml version="1.0" encoding="utf-8"?>
<ds:datastoreItem xmlns:ds="http://schemas.openxmlformats.org/officeDocument/2006/customXml" ds:itemID="{1A517476-39E7-4BAD-8464-7124EBAC34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431024-06D1-4862-AC2E-FDCF7A71D0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B39882-E02B-4375-B893-A3DEDAF5D6CA"/>
    <ds:schemaRef ds:uri="e4e7391b-bfb8-4cfb-95fb-a41aa6266d4b"/>
    <ds:schemaRef ds:uri="77704bc4-301f-4066-b151-4b0d8f28c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1D1E7D-231D-4CD8-9B6E-1728FC3E21C6}">
  <ds:schemaRefs>
    <ds:schemaRef ds:uri="http://www.w3.org/XML/1998/namespace"/>
    <ds:schemaRef ds:uri="e4e7391b-bfb8-4cfb-95fb-a41aa6266d4b"/>
    <ds:schemaRef ds:uri="F2B39882-E02B-4375-B893-A3DEDAF5D6CA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77704bc4-301f-4066-b151-4b0d8f28c850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קובץ סימולציה - לעדכון במכרז</dc:title>
  <dc:creator>נפתלי טוביה</dc:creator>
  <cp:lastModifiedBy>מחלקת רכישות - רצ מרכזי מכר - דני-אהוד חיימגאן</cp:lastModifiedBy>
  <dcterms:created xsi:type="dcterms:W3CDTF">2020-02-02T10:39:58Z</dcterms:created>
  <dcterms:modified xsi:type="dcterms:W3CDTF">2020-02-02T15:01:42Z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0x0101000F0F5398ABCC774EA63F8BA657B40C64B400834043B989B67B4F827B0FA79D039833</vt:lpwstr>
  </property>
</Properties>
</file>